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SO.01 - Nymburk – budova ..." sheetId="2" r:id="rId2"/>
    <sheet name="SO.02 - Nymburk - budova ..." sheetId="3" r:id="rId3"/>
    <sheet name="SO.03 - Nymburk - garáž n..." sheetId="4" r:id="rId4"/>
    <sheet name="SO.04 - Vráž u Berouna - ..." sheetId="5" r:id="rId5"/>
    <sheet name="SO.05 - Červené Pečky - v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'SO.01 - Nymburk – budova ...'!$C$126:$K$185</definedName>
    <definedName name="_xlnm.Print_Area" localSheetId="1">'SO.01 - Nymburk – budova ...'!$C$4:$J$76,'SO.01 - Nymburk – budova ...'!$C$82:$J$108,'SO.01 - Nymburk – budova ...'!$C$114:$J$185</definedName>
    <definedName name="_xlnm.Print_Titles" localSheetId="1">'SO.01 - Nymburk – budova ...'!$126:$126</definedName>
    <definedName name="_xlnm._FilterDatabase" localSheetId="2" hidden="1">'SO.02 - Nymburk - budova ...'!$C$126:$K$186</definedName>
    <definedName name="_xlnm.Print_Area" localSheetId="2">'SO.02 - Nymburk - budova ...'!$C$4:$J$76,'SO.02 - Nymburk - budova ...'!$C$82:$J$108,'SO.02 - Nymburk - budova ...'!$C$114:$J$186</definedName>
    <definedName name="_xlnm.Print_Titles" localSheetId="2">'SO.02 - Nymburk - budova ...'!$126:$126</definedName>
    <definedName name="_xlnm._FilterDatabase" localSheetId="3" hidden="1">'SO.03 - Nymburk - garáž n...'!$C$124:$K$178</definedName>
    <definedName name="_xlnm.Print_Area" localSheetId="3">'SO.03 - Nymburk - garáž n...'!$C$4:$J$76,'SO.03 - Nymburk - garáž n...'!$C$82:$J$106,'SO.03 - Nymburk - garáž n...'!$C$112:$J$178</definedName>
    <definedName name="_xlnm.Print_Titles" localSheetId="3">'SO.03 - Nymburk - garáž n...'!$124:$124</definedName>
    <definedName name="_xlnm._FilterDatabase" localSheetId="4" hidden="1">'SO.04 - Vráž u Berouna - ...'!$C$125:$K$179</definedName>
    <definedName name="_xlnm.Print_Area" localSheetId="4">'SO.04 - Vráž u Berouna - ...'!$C$4:$J$76,'SO.04 - Vráž u Berouna - ...'!$C$82:$J$107,'SO.04 - Vráž u Berouna - ...'!$C$113:$J$179</definedName>
    <definedName name="_xlnm.Print_Titles" localSheetId="4">'SO.04 - Vráž u Berouna - ...'!$125:$125</definedName>
    <definedName name="_xlnm._FilterDatabase" localSheetId="5" hidden="1">'SO.05 - Červené Pečky - v...'!$C$124:$K$180</definedName>
    <definedName name="_xlnm.Print_Area" localSheetId="5">'SO.05 - Červené Pečky - v...'!$C$4:$J$76,'SO.05 - Červené Pečky - v...'!$C$82:$J$106,'SO.05 - Červené Pečky - v...'!$C$112:$J$180</definedName>
    <definedName name="_xlnm.Print_Titles" localSheetId="5">'SO.05 - Červené Pečky - v...'!$124:$124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80"/>
  <c r="BH180"/>
  <c r="BG180"/>
  <c r="BF180"/>
  <c r="T180"/>
  <c r="T179"/>
  <c r="R180"/>
  <c r="R179"/>
  <c r="P180"/>
  <c r="P179"/>
  <c r="BI177"/>
  <c r="BH177"/>
  <c r="BG177"/>
  <c r="BF177"/>
  <c r="T177"/>
  <c r="T176"/>
  <c r="R177"/>
  <c r="R176"/>
  <c r="P177"/>
  <c r="P176"/>
  <c r="BI174"/>
  <c r="BH174"/>
  <c r="BG174"/>
  <c r="BF174"/>
  <c r="T174"/>
  <c r="T173"/>
  <c r="T172"/>
  <c r="R174"/>
  <c r="R173"/>
  <c r="R172"/>
  <c r="P174"/>
  <c r="P173"/>
  <c r="P172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92"/>
  <c r="J17"/>
  <c r="J12"/>
  <c r="J119"/>
  <c r="E7"/>
  <c r="E115"/>
  <c i="5" r="J37"/>
  <c r="J36"/>
  <c i="1" r="AY98"/>
  <c i="5" r="J35"/>
  <c i="1" r="AX98"/>
  <c i="5" r="BI179"/>
  <c r="BH179"/>
  <c r="BG179"/>
  <c r="BF179"/>
  <c r="T179"/>
  <c r="T178"/>
  <c r="R179"/>
  <c r="R178"/>
  <c r="P179"/>
  <c r="P178"/>
  <c r="BI177"/>
  <c r="BH177"/>
  <c r="BG177"/>
  <c r="BF177"/>
  <c r="T177"/>
  <c r="T176"/>
  <c r="R177"/>
  <c r="R176"/>
  <c r="P177"/>
  <c r="P176"/>
  <c r="BI175"/>
  <c r="BH175"/>
  <c r="BG175"/>
  <c r="BF175"/>
  <c r="T175"/>
  <c r="T174"/>
  <c r="T173"/>
  <c r="R175"/>
  <c r="R174"/>
  <c r="R173"/>
  <c r="P175"/>
  <c r="P174"/>
  <c r="P173"/>
  <c r="BI171"/>
  <c r="BH171"/>
  <c r="BG171"/>
  <c r="BF171"/>
  <c r="T171"/>
  <c r="T170"/>
  <c r="T169"/>
  <c r="R171"/>
  <c r="R170"/>
  <c r="R169"/>
  <c r="P171"/>
  <c r="P170"/>
  <c r="P169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91"/>
  <c r="J20"/>
  <c r="J18"/>
  <c r="E18"/>
  <c r="F92"/>
  <c r="J17"/>
  <c r="J12"/>
  <c r="J120"/>
  <c r="E7"/>
  <c r="E116"/>
  <c i="4" r="J37"/>
  <c r="J36"/>
  <c i="1" r="AY97"/>
  <c i="4" r="J35"/>
  <c i="1" r="AX97"/>
  <c i="4" r="BI178"/>
  <c r="BH178"/>
  <c r="BG178"/>
  <c r="BF178"/>
  <c r="T178"/>
  <c r="T177"/>
  <c r="R178"/>
  <c r="R177"/>
  <c r="P178"/>
  <c r="P177"/>
  <c r="BI176"/>
  <c r="BH176"/>
  <c r="BG176"/>
  <c r="BF176"/>
  <c r="T176"/>
  <c r="T175"/>
  <c r="T174"/>
  <c r="R176"/>
  <c r="R175"/>
  <c r="R174"/>
  <c r="P176"/>
  <c r="P175"/>
  <c r="P174"/>
  <c r="BI172"/>
  <c r="BH172"/>
  <c r="BG172"/>
  <c r="BF172"/>
  <c r="T172"/>
  <c r="T171"/>
  <c r="T170"/>
  <c r="R172"/>
  <c r="R171"/>
  <c r="R170"/>
  <c r="P172"/>
  <c r="P171"/>
  <c r="P170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122"/>
  <c r="J17"/>
  <c r="J12"/>
  <c r="J119"/>
  <c r="E7"/>
  <c r="E115"/>
  <c i="3" r="J37"/>
  <c r="J36"/>
  <c i="1" r="AY96"/>
  <c i="3" r="J35"/>
  <c i="1" r="AX96"/>
  <c i="3" r="BI186"/>
  <c r="BH186"/>
  <c r="BG186"/>
  <c r="BF186"/>
  <c r="T186"/>
  <c r="T185"/>
  <c r="R186"/>
  <c r="R185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T180"/>
  <c r="R181"/>
  <c r="R180"/>
  <c r="P181"/>
  <c r="P180"/>
  <c r="BI179"/>
  <c r="BH179"/>
  <c r="BG179"/>
  <c r="BF179"/>
  <c r="T179"/>
  <c r="T178"/>
  <c r="R179"/>
  <c r="R178"/>
  <c r="P179"/>
  <c r="P178"/>
  <c r="BI175"/>
  <c r="BH175"/>
  <c r="BG175"/>
  <c r="BF175"/>
  <c r="T175"/>
  <c r="T174"/>
  <c r="T173"/>
  <c r="R175"/>
  <c r="R174"/>
  <c r="R173"/>
  <c r="P175"/>
  <c r="P174"/>
  <c r="P173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J124"/>
  <c r="F123"/>
  <c r="F121"/>
  <c r="E119"/>
  <c r="J92"/>
  <c r="F91"/>
  <c r="F89"/>
  <c r="E87"/>
  <c r="J21"/>
  <c r="E21"/>
  <c r="J91"/>
  <c r="J20"/>
  <c r="J18"/>
  <c r="E18"/>
  <c r="F124"/>
  <c r="J17"/>
  <c r="J12"/>
  <c r="J121"/>
  <c r="E7"/>
  <c r="E117"/>
  <c i="2" r="J37"/>
  <c r="J36"/>
  <c i="1" r="AY95"/>
  <c i="2" r="J35"/>
  <c i="1" r="AX95"/>
  <c i="2"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T178"/>
  <c r="R179"/>
  <c r="R178"/>
  <c r="P179"/>
  <c r="P178"/>
  <c r="BI177"/>
  <c r="BH177"/>
  <c r="BG177"/>
  <c r="BF177"/>
  <c r="T177"/>
  <c r="T176"/>
  <c r="R177"/>
  <c r="R176"/>
  <c r="P177"/>
  <c r="P176"/>
  <c r="BI174"/>
  <c r="BH174"/>
  <c r="BG174"/>
  <c r="BF174"/>
  <c r="T174"/>
  <c r="T173"/>
  <c r="T172"/>
  <c r="R174"/>
  <c r="R173"/>
  <c r="R172"/>
  <c r="P174"/>
  <c r="P173"/>
  <c r="P172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J124"/>
  <c r="F123"/>
  <c r="F121"/>
  <c r="E119"/>
  <c r="J92"/>
  <c r="F91"/>
  <c r="F89"/>
  <c r="E87"/>
  <c r="J21"/>
  <c r="E21"/>
  <c r="J123"/>
  <c r="J20"/>
  <c r="J18"/>
  <c r="E18"/>
  <c r="F124"/>
  <c r="J17"/>
  <c r="J12"/>
  <c r="J121"/>
  <c r="E7"/>
  <c r="E117"/>
  <c i="1" r="L90"/>
  <c r="AM90"/>
  <c r="AM89"/>
  <c r="L89"/>
  <c r="AM87"/>
  <c r="L87"/>
  <c r="L85"/>
  <c r="L84"/>
  <c i="6" r="J180"/>
  <c r="J174"/>
  <c r="J169"/>
  <c r="J168"/>
  <c r="J159"/>
  <c r="J158"/>
  <c r="J156"/>
  <c r="J152"/>
  <c r="J148"/>
  <c r="BK146"/>
  <c r="J145"/>
  <c r="J143"/>
  <c r="J140"/>
  <c r="J134"/>
  <c r="BK130"/>
  <c i="5" r="J179"/>
  <c r="BK175"/>
  <c r="J159"/>
  <c r="BK158"/>
  <c r="BK155"/>
  <c r="J154"/>
  <c r="J146"/>
  <c r="J139"/>
  <c r="J135"/>
  <c i="4" r="J178"/>
  <c r="BK172"/>
  <c r="J160"/>
  <c r="J159"/>
  <c r="BK158"/>
  <c r="BK156"/>
  <c r="BK155"/>
  <c r="J153"/>
  <c r="BK152"/>
  <c r="J146"/>
  <c r="BK145"/>
  <c r="BK141"/>
  <c r="J140"/>
  <c r="J139"/>
  <c r="J137"/>
  <c r="BK134"/>
  <c r="BK130"/>
  <c r="J128"/>
  <c i="3" r="BK186"/>
  <c r="J183"/>
  <c r="BK181"/>
  <c r="J175"/>
  <c r="J164"/>
  <c r="J163"/>
  <c r="J159"/>
  <c r="J155"/>
  <c r="BK154"/>
  <c r="J148"/>
  <c r="J143"/>
  <c r="J136"/>
  <c r="BK135"/>
  <c r="J130"/>
  <c i="2" r="BK184"/>
  <c r="J181"/>
  <c r="BK179"/>
  <c r="BK174"/>
  <c r="J164"/>
  <c r="J163"/>
  <c r="J162"/>
  <c r="J161"/>
  <c r="J157"/>
  <c r="BK143"/>
  <c r="BK142"/>
  <c r="J141"/>
  <c r="J139"/>
  <c r="BK137"/>
  <c r="J136"/>
  <c r="BK135"/>
  <c r="BK133"/>
  <c r="BK132"/>
  <c r="BK130"/>
  <c i="6" r="BK180"/>
  <c r="J177"/>
  <c r="BK174"/>
  <c r="BK171"/>
  <c r="J166"/>
  <c r="J164"/>
  <c r="BK161"/>
  <c r="BK154"/>
  <c r="BK143"/>
  <c r="J142"/>
  <c r="BK140"/>
  <c r="BK138"/>
  <c r="BK128"/>
  <c i="5" r="J175"/>
  <c r="BK162"/>
  <c r="J161"/>
  <c r="J160"/>
  <c r="J158"/>
  <c r="J157"/>
  <c r="BK153"/>
  <c r="BK146"/>
  <c r="BK143"/>
  <c r="J136"/>
  <c r="BK135"/>
  <c r="J133"/>
  <c i="4" r="BK178"/>
  <c r="BK176"/>
  <c r="J172"/>
  <c r="BK162"/>
  <c r="J161"/>
  <c r="BK153"/>
  <c r="J145"/>
  <c r="BK144"/>
  <c r="J142"/>
  <c r="BK137"/>
  <c r="BK135"/>
  <c r="J131"/>
  <c r="BK128"/>
  <c i="3" r="J186"/>
  <c r="J184"/>
  <c r="J181"/>
  <c r="BK175"/>
  <c r="J165"/>
  <c r="BK158"/>
  <c r="BK155"/>
  <c r="J147"/>
  <c r="BK146"/>
  <c r="J145"/>
  <c r="BK144"/>
  <c r="BK143"/>
  <c r="J142"/>
  <c r="BK139"/>
  <c r="BK137"/>
  <c r="J133"/>
  <c i="2" r="BK182"/>
  <c r="J177"/>
  <c r="BK163"/>
  <c r="BK161"/>
  <c r="BK160"/>
  <c r="J158"/>
  <c r="BK157"/>
  <c r="BK155"/>
  <c r="BK154"/>
  <c r="J153"/>
  <c r="BK147"/>
  <c r="BK146"/>
  <c r="J145"/>
  <c r="BK144"/>
  <c i="6" r="BK177"/>
  <c r="J171"/>
  <c r="BK166"/>
  <c r="J162"/>
  <c r="BK159"/>
  <c r="BK158"/>
  <c r="J157"/>
  <c r="J154"/>
  <c r="BK144"/>
  <c r="J132"/>
  <c r="BK129"/>
  <c i="5" r="BK179"/>
  <c r="J177"/>
  <c r="BK171"/>
  <c r="J162"/>
  <c r="BK159"/>
  <c r="BK154"/>
  <c r="J148"/>
  <c r="BK145"/>
  <c r="BK144"/>
  <c r="J143"/>
  <c r="BK137"/>
  <c r="BK136"/>
  <c r="J132"/>
  <c r="BK129"/>
  <c i="4" r="J176"/>
  <c r="J162"/>
  <c r="BK160"/>
  <c r="BK159"/>
  <c r="J158"/>
  <c r="J152"/>
  <c r="J151"/>
  <c r="BK146"/>
  <c r="J143"/>
  <c r="BK140"/>
  <c r="BK139"/>
  <c r="J130"/>
  <c i="3" r="BK184"/>
  <c r="BK183"/>
  <c r="BK179"/>
  <c r="BK165"/>
  <c r="BK164"/>
  <c r="J162"/>
  <c r="J161"/>
  <c r="J158"/>
  <c r="J156"/>
  <c r="BK147"/>
  <c r="J146"/>
  <c r="J144"/>
  <c r="BK141"/>
  <c r="J139"/>
  <c r="BK136"/>
  <c r="J135"/>
  <c r="BK133"/>
  <c r="J132"/>
  <c i="2" r="J185"/>
  <c r="BK181"/>
  <c r="J174"/>
  <c r="BK162"/>
  <c r="J160"/>
  <c r="BK158"/>
  <c r="J155"/>
  <c r="J154"/>
  <c r="BK153"/>
  <c r="J147"/>
  <c r="J146"/>
  <c r="BK145"/>
  <c r="J144"/>
  <c r="J143"/>
  <c r="J142"/>
  <c r="BK141"/>
  <c r="BK139"/>
  <c r="J137"/>
  <c r="BK136"/>
  <c r="J135"/>
  <c r="J133"/>
  <c r="J132"/>
  <c r="J130"/>
  <c i="1" r="AS94"/>
  <c i="6" r="BK169"/>
  <c r="BK168"/>
  <c r="BK164"/>
  <c r="BK162"/>
  <c r="J161"/>
  <c r="BK157"/>
  <c r="BK156"/>
  <c r="BK152"/>
  <c r="BK148"/>
  <c r="J146"/>
  <c r="BK145"/>
  <c r="J144"/>
  <c r="BK142"/>
  <c r="J138"/>
  <c r="BK134"/>
  <c r="BK132"/>
  <c r="J130"/>
  <c r="J129"/>
  <c r="J128"/>
  <c i="5" r="BK177"/>
  <c r="J171"/>
  <c r="BK161"/>
  <c r="BK160"/>
  <c r="BK157"/>
  <c r="J155"/>
  <c r="J153"/>
  <c r="BK148"/>
  <c r="J145"/>
  <c r="J144"/>
  <c r="BK139"/>
  <c r="J137"/>
  <c r="BK133"/>
  <c r="BK132"/>
  <c r="J129"/>
  <c i="4" r="BK161"/>
  <c r="J156"/>
  <c r="J155"/>
  <c r="BK151"/>
  <c r="J144"/>
  <c r="BK143"/>
  <c r="BK142"/>
  <c r="J141"/>
  <c r="J135"/>
  <c r="J134"/>
  <c r="BK133"/>
  <c r="J133"/>
  <c r="BK131"/>
  <c i="3" r="J179"/>
  <c r="BK163"/>
  <c r="BK162"/>
  <c r="BK161"/>
  <c r="BK159"/>
  <c r="BK156"/>
  <c r="J154"/>
  <c r="BK148"/>
  <c r="BK145"/>
  <c r="BK142"/>
  <c r="J141"/>
  <c r="J137"/>
  <c r="BK132"/>
  <c r="BK130"/>
  <c i="2" r="BK185"/>
  <c r="J184"/>
  <c r="J182"/>
  <c r="J179"/>
  <c r="BK177"/>
  <c r="BK164"/>
  <c l="1" r="R129"/>
  <c r="R140"/>
  <c r="T152"/>
  <c r="BK180"/>
  <c r="J180"/>
  <c r="J106"/>
  <c r="BK183"/>
  <c r="J183"/>
  <c r="J107"/>
  <c i="3" r="R129"/>
  <c r="R140"/>
  <c r="P153"/>
  <c r="R182"/>
  <c r="R177"/>
  <c i="4" r="P127"/>
  <c r="R138"/>
  <c r="BK150"/>
  <c r="J150"/>
  <c r="J100"/>
  <c i="5" r="BK128"/>
  <c r="BK142"/>
  <c r="J142"/>
  <c r="J99"/>
  <c r="BK152"/>
  <c r="J152"/>
  <c r="J100"/>
  <c i="2" r="BK129"/>
  <c r="P140"/>
  <c r="R152"/>
  <c r="T180"/>
  <c r="T175"/>
  <c r="R183"/>
  <c i="3" r="P129"/>
  <c r="P140"/>
  <c r="T153"/>
  <c r="BK182"/>
  <c r="J182"/>
  <c r="J106"/>
  <c i="4" r="R127"/>
  <c r="P138"/>
  <c r="P150"/>
  <c i="5" r="R128"/>
  <c r="P142"/>
  <c r="R152"/>
  <c i="2" r="P129"/>
  <c r="BK140"/>
  <c r="J140"/>
  <c r="J99"/>
  <c r="BK152"/>
  <c r="J152"/>
  <c r="J100"/>
  <c r="R180"/>
  <c r="R175"/>
  <c r="P183"/>
  <c i="3" r="T129"/>
  <c r="T140"/>
  <c r="R153"/>
  <c r="T182"/>
  <c r="T177"/>
  <c i="4" r="T127"/>
  <c r="T138"/>
  <c r="R150"/>
  <c i="5" r="T128"/>
  <c r="T142"/>
  <c r="P152"/>
  <c i="6" r="BK127"/>
  <c r="T127"/>
  <c r="P141"/>
  <c i="2" r="T129"/>
  <c r="T140"/>
  <c r="P152"/>
  <c r="P180"/>
  <c r="P175"/>
  <c r="T183"/>
  <c i="3" r="BK129"/>
  <c r="J129"/>
  <c r="J98"/>
  <c r="BK140"/>
  <c r="J140"/>
  <c r="J99"/>
  <c r="BK153"/>
  <c r="J153"/>
  <c r="J100"/>
  <c r="P182"/>
  <c r="P177"/>
  <c i="4" r="BK127"/>
  <c r="J127"/>
  <c r="J98"/>
  <c r="BK138"/>
  <c r="J138"/>
  <c r="J99"/>
  <c r="T150"/>
  <c i="5" r="P128"/>
  <c r="P127"/>
  <c r="P126"/>
  <c i="1" r="AU98"/>
  <c i="5" r="R142"/>
  <c r="T152"/>
  <c i="6" r="P127"/>
  <c r="R127"/>
  <c r="BK141"/>
  <c r="J141"/>
  <c r="J99"/>
  <c r="R141"/>
  <c r="T141"/>
  <c r="BK155"/>
  <c r="J155"/>
  <c r="J100"/>
  <c r="P155"/>
  <c r="R155"/>
  <c r="T155"/>
  <c i="2" r="BE179"/>
  <c r="BE185"/>
  <c r="BK178"/>
  <c r="J178"/>
  <c r="J105"/>
  <c i="3" r="E85"/>
  <c r="J123"/>
  <c r="BE135"/>
  <c r="BE137"/>
  <c r="BE142"/>
  <c r="BE146"/>
  <c r="BE158"/>
  <c r="BE163"/>
  <c r="BE164"/>
  <c r="BE175"/>
  <c r="BE181"/>
  <c r="BE183"/>
  <c r="BE184"/>
  <c i="4" r="F92"/>
  <c r="BE135"/>
  <c r="BE139"/>
  <c r="BE140"/>
  <c r="BE146"/>
  <c r="BE152"/>
  <c r="BE158"/>
  <c r="BE160"/>
  <c r="BK171"/>
  <c r="BK170"/>
  <c r="J170"/>
  <c r="J101"/>
  <c r="BK175"/>
  <c r="J175"/>
  <c r="J104"/>
  <c i="5" r="J89"/>
  <c r="F123"/>
  <c r="BE135"/>
  <c r="BE143"/>
  <c r="BE144"/>
  <c r="BE145"/>
  <c r="BE158"/>
  <c r="BE162"/>
  <c r="BK178"/>
  <c r="J178"/>
  <c r="J106"/>
  <c i="6" r="E85"/>
  <c r="J91"/>
  <c r="F122"/>
  <c r="BE140"/>
  <c r="BE166"/>
  <c r="BE168"/>
  <c r="BE177"/>
  <c i="2" r="E85"/>
  <c r="J89"/>
  <c r="J91"/>
  <c r="BE135"/>
  <c r="BE137"/>
  <c r="BE139"/>
  <c r="BE141"/>
  <c r="BE142"/>
  <c r="BE143"/>
  <c r="BE144"/>
  <c r="BE146"/>
  <c r="BE157"/>
  <c r="BE161"/>
  <c r="BE164"/>
  <c r="BE174"/>
  <c r="BE177"/>
  <c r="BE181"/>
  <c r="BE184"/>
  <c r="BK176"/>
  <c r="J176"/>
  <c r="J104"/>
  <c i="3" r="BE141"/>
  <c r="BE143"/>
  <c r="BE148"/>
  <c r="BE162"/>
  <c r="BK174"/>
  <c r="J174"/>
  <c r="J102"/>
  <c i="4" r="J89"/>
  <c r="BE130"/>
  <c r="BE133"/>
  <c r="BE134"/>
  <c r="BE137"/>
  <c r="BE141"/>
  <c r="BE142"/>
  <c r="BE144"/>
  <c r="BE153"/>
  <c r="BE176"/>
  <c i="5" r="E85"/>
  <c r="BE137"/>
  <c r="BE148"/>
  <c r="BE153"/>
  <c r="BE155"/>
  <c r="BE157"/>
  <c r="BE177"/>
  <c r="BK176"/>
  <c r="J176"/>
  <c r="J105"/>
  <c i="6" r="BE128"/>
  <c r="BE138"/>
  <c r="BE142"/>
  <c r="BE146"/>
  <c r="BE161"/>
  <c r="BE162"/>
  <c r="BE171"/>
  <c i="2" r="BE145"/>
  <c r="BE147"/>
  <c r="BE153"/>
  <c r="BE154"/>
  <c r="BE160"/>
  <c r="BE162"/>
  <c r="BE163"/>
  <c r="BK173"/>
  <c r="BK172"/>
  <c r="J172"/>
  <c r="J101"/>
  <c i="3" r="J89"/>
  <c r="F92"/>
  <c r="BE136"/>
  <c r="BE147"/>
  <c r="BE154"/>
  <c r="BE155"/>
  <c r="BE159"/>
  <c r="BE165"/>
  <c r="BE179"/>
  <c r="BK178"/>
  <c r="J178"/>
  <c r="J104"/>
  <c r="BK180"/>
  <c r="J180"/>
  <c r="J105"/>
  <c i="4" r="J91"/>
  <c r="BE128"/>
  <c r="BE145"/>
  <c r="BE151"/>
  <c r="BE155"/>
  <c r="BE156"/>
  <c r="BE159"/>
  <c r="BE172"/>
  <c r="BE178"/>
  <c i="5" r="J122"/>
  <c r="BE129"/>
  <c r="BE136"/>
  <c r="BE139"/>
  <c r="BE154"/>
  <c r="BE160"/>
  <c r="BE171"/>
  <c r="BE175"/>
  <c r="BE179"/>
  <c r="BK174"/>
  <c r="BK173"/>
  <c r="J173"/>
  <c r="J103"/>
  <c i="6" r="J89"/>
  <c r="BE132"/>
  <c r="BE144"/>
  <c r="BE148"/>
  <c r="BE157"/>
  <c r="BE158"/>
  <c r="BE169"/>
  <c r="BE180"/>
  <c i="2" r="F92"/>
  <c r="BE130"/>
  <c r="BE132"/>
  <c r="BE133"/>
  <c r="BE136"/>
  <c r="BE155"/>
  <c r="BE158"/>
  <c r="BE182"/>
  <c i="3" r="BE130"/>
  <c r="BE132"/>
  <c r="BE133"/>
  <c r="BE139"/>
  <c r="BE144"/>
  <c r="BE145"/>
  <c r="BE156"/>
  <c r="BE161"/>
  <c r="BE186"/>
  <c r="BK185"/>
  <c r="J185"/>
  <c r="J107"/>
  <c i="4" r="E85"/>
  <c r="BE131"/>
  <c r="BE143"/>
  <c r="BE161"/>
  <c r="BE162"/>
  <c r="BK177"/>
  <c r="J177"/>
  <c r="J105"/>
  <c i="5" r="BE132"/>
  <c r="BE133"/>
  <c r="BE146"/>
  <c r="BE159"/>
  <c r="BE161"/>
  <c r="BK170"/>
  <c r="J170"/>
  <c r="J102"/>
  <c i="6" r="BE129"/>
  <c r="BE130"/>
  <c r="BE134"/>
  <c r="BE143"/>
  <c r="BE145"/>
  <c r="BE152"/>
  <c r="BE154"/>
  <c r="BE156"/>
  <c r="BE159"/>
  <c r="BE164"/>
  <c r="BE174"/>
  <c r="BK170"/>
  <c r="J170"/>
  <c r="J101"/>
  <c r="BK173"/>
  <c r="J173"/>
  <c r="J103"/>
  <c r="BK176"/>
  <c r="J176"/>
  <c r="J104"/>
  <c r="BK179"/>
  <c r="J179"/>
  <c r="J105"/>
  <c i="2" r="J34"/>
  <c i="1" r="AW95"/>
  <c i="3" r="J34"/>
  <c i="1" r="AW96"/>
  <c i="5" r="F36"/>
  <c i="1" r="BC98"/>
  <c i="6" r="F36"/>
  <c i="1" r="BC99"/>
  <c i="3" r="F34"/>
  <c i="1" r="BA96"/>
  <c i="4" r="J34"/>
  <c i="1" r="AW97"/>
  <c i="6" r="F34"/>
  <c i="1" r="BA99"/>
  <c i="3" r="F37"/>
  <c i="1" r="BD96"/>
  <c i="6" r="J34"/>
  <c i="1" r="AW99"/>
  <c i="5" r="J34"/>
  <c i="1" r="AW98"/>
  <c i="2" r="F37"/>
  <c i="1" r="BD95"/>
  <c i="4" r="F35"/>
  <c i="1" r="BB97"/>
  <c i="5" r="F35"/>
  <c i="1" r="BB98"/>
  <c i="6" r="F35"/>
  <c i="1" r="BB99"/>
  <c i="2" r="F35"/>
  <c i="1" r="BB95"/>
  <c i="4" r="F36"/>
  <c i="1" r="BC97"/>
  <c i="5" r="F37"/>
  <c i="1" r="BD98"/>
  <c i="6" r="F37"/>
  <c i="1" r="BD99"/>
  <c i="4" r="F37"/>
  <c i="1" r="BD97"/>
  <c i="2" r="F34"/>
  <c i="1" r="BA95"/>
  <c i="3" r="F35"/>
  <c i="1" r="BB96"/>
  <c i="2" r="F36"/>
  <c i="1" r="BC95"/>
  <c i="3" r="F36"/>
  <c i="1" r="BC96"/>
  <c i="4" r="F34"/>
  <c i="1" r="BA97"/>
  <c i="5" r="F34"/>
  <c i="1" r="BA98"/>
  <c i="6" l="1" r="P126"/>
  <c r="P125"/>
  <c i="1" r="AU99"/>
  <c i="2" r="T128"/>
  <c r="T127"/>
  <c i="6" r="T126"/>
  <c r="T125"/>
  <c r="BK126"/>
  <c r="J126"/>
  <c r="J97"/>
  <c i="5" r="R127"/>
  <c r="R126"/>
  <c i="4" r="T126"/>
  <c r="T125"/>
  <c i="3" r="T128"/>
  <c r="T127"/>
  <c i="2" r="P128"/>
  <c r="P127"/>
  <c i="1" r="AU95"/>
  <c i="4" r="P126"/>
  <c r="P125"/>
  <c i="1" r="AU97"/>
  <c i="3" r="R128"/>
  <c r="R127"/>
  <c i="6" r="R126"/>
  <c r="R125"/>
  <c i="5" r="T127"/>
  <c r="T126"/>
  <c i="4" r="R126"/>
  <c r="R125"/>
  <c i="3" r="P128"/>
  <c r="P127"/>
  <c i="1" r="AU96"/>
  <c i="2" r="BK128"/>
  <c i="5" r="BK127"/>
  <c i="2" r="R128"/>
  <c r="R127"/>
  <c r="J173"/>
  <c r="J102"/>
  <c r="BK175"/>
  <c r="J175"/>
  <c r="J103"/>
  <c i="3" r="BK177"/>
  <c r="J177"/>
  <c r="J103"/>
  <c i="4" r="J171"/>
  <c r="J102"/>
  <c r="BK174"/>
  <c r="J174"/>
  <c r="J103"/>
  <c i="5" r="J128"/>
  <c r="J98"/>
  <c r="BK169"/>
  <c r="J169"/>
  <c r="J101"/>
  <c i="2" r="J129"/>
  <c r="J98"/>
  <c i="3" r="BK128"/>
  <c i="5" r="J174"/>
  <c r="J104"/>
  <c i="4" r="BK126"/>
  <c r="BK125"/>
  <c r="J125"/>
  <c r="J96"/>
  <c i="6" r="J127"/>
  <c r="J98"/>
  <c i="3" r="BK173"/>
  <c r="J173"/>
  <c r="J101"/>
  <c i="6" r="BK172"/>
  <c r="J172"/>
  <c r="J102"/>
  <c i="1" r="BA94"/>
  <c r="W30"/>
  <c r="BD94"/>
  <c r="W33"/>
  <c i="3" r="J33"/>
  <c i="1" r="AV96"/>
  <c r="AT96"/>
  <c i="4" r="F33"/>
  <c i="1" r="AZ97"/>
  <c i="2" r="J33"/>
  <c i="1" r="AV95"/>
  <c r="AT95"/>
  <c i="3" r="F33"/>
  <c i="1" r="AZ96"/>
  <c i="5" r="J33"/>
  <c i="1" r="AV98"/>
  <c r="AT98"/>
  <c r="BB94"/>
  <c r="AX94"/>
  <c i="2" r="F33"/>
  <c i="1" r="AZ95"/>
  <c i="4" r="J33"/>
  <c i="1" r="AV97"/>
  <c r="AT97"/>
  <c i="6" r="J33"/>
  <c i="1" r="AV99"/>
  <c r="AT99"/>
  <c r="BC94"/>
  <c r="W32"/>
  <c i="6" r="F33"/>
  <c i="1" r="AZ99"/>
  <c i="5" r="F33"/>
  <c i="1" r="AZ98"/>
  <c i="5" l="1" r="BK126"/>
  <c r="J126"/>
  <c r="J96"/>
  <c i="2" r="BK127"/>
  <c r="J127"/>
  <c r="J96"/>
  <c i="3" r="BK127"/>
  <c r="J127"/>
  <c i="2" r="J128"/>
  <c r="J97"/>
  <c i="4" r="J126"/>
  <c r="J97"/>
  <c i="5" r="J127"/>
  <c r="J97"/>
  <c i="3" r="J128"/>
  <c r="J97"/>
  <c i="6" r="BK125"/>
  <c r="J125"/>
  <c i="3" r="J30"/>
  <c i="1" r="AG96"/>
  <c r="AN96"/>
  <c r="AZ94"/>
  <c r="AV94"/>
  <c r="AK29"/>
  <c r="AU94"/>
  <c i="4" r="J30"/>
  <c i="1" r="AG97"/>
  <c r="AN97"/>
  <c r="AW94"/>
  <c r="AK30"/>
  <c r="AY94"/>
  <c r="W31"/>
  <c i="6" r="J30"/>
  <c i="1" r="AG99"/>
  <c r="AN99"/>
  <c i="3" l="1" r="J96"/>
  <c r="J39"/>
  <c i="4" r="J39"/>
  <c i="6" r="J96"/>
  <c r="J39"/>
  <c i="1" r="W29"/>
  <c r="AT94"/>
  <c i="2" r="J30"/>
  <c i="1" r="AG95"/>
  <c r="AN95"/>
  <c i="5" r="J30"/>
  <c i="1" r="AG98"/>
  <c r="AN98"/>
  <c i="5" l="1" r="J39"/>
  <c i="2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<sst xmlns="http://schemas.openxmlformats.org/spreadsheetml/2006/main">
  <si>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</si>
  <si>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</si>
  <si>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</si>
  <si>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</si>
  <si>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</si>
  <si>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{6bdfac53-393a-4827-8485-d6d54bcab1d3}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</si>
  <si>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</si>
  <si>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</si>
  <si>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</si>
  <si>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</si>
  <si>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</si>
  <si>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</si>
  <si>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</si>
  <si>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</si>
  <si>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</si>
  <si>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</si>
  <si>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</si>
  <si>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Odstraňování postradatelných objektů SŽ - odstranění technologických objektů za hranicí životnosti (v obvodu OŘ Praha)</t>
  </si>
  <si>
    <t>KSO:</t>
  </si>
  <si>
    <t>CC-CZ:</t>
  </si>
  <si>
    <t>Místo:</t>
  </si>
  <si>
    <t>obvod OŘ Praha</t>
  </si>
  <si>
    <t>Datum:</t>
  </si>
  <si>
    <t>6. 4. 2021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</si>
  <si>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</si>
  <si>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</si>
  <si>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</si>
  <si>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</si>
  <si>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</si>
  <si>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</si>
  <si>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</si>
  <si>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</si>
  <si>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</si>
  <si>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</si>
  <si>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</si>
  <si>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</si>
  <si>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</si>
  <si>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</si>
  <si>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</si>
  <si>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</si>
  <si>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</si>
  <si>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</si>
  <si>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</si>
  <si>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</si>
  <si>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</si>
  <si>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</si>
  <si>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</si>
  <si>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</si>
  <si>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</si>
  <si>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</si>
  <si>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</si>
  <si>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</si>
  <si>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</si>
  <si>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</si>
  <si>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</si>
  <si>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</si>
  <si>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</si>
  <si>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</si>
  <si>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</si>
  <si>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</si>
  <si>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</si>
  <si>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</si>
  <si>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</si>
  <si>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</si>
  <si>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</si>
  <si>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</si>
  <si>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</si>
  <si>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</si>
  <si>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</si>
  <si>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</si>
  <si>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</si>
  <si>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</si>
  <si>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</si>
  <si>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</si>
  <si>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</si>
  <si>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</si>
  <si>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</si>
  <si>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</si>
  <si>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</si>
  <si>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</si>
  <si>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</si>
  <si>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</si>
  <si>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</si>
  <si>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</si>
  <si>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Nymburk – budova kanc., sklady (7000047380)</t>
  </si>
  <si>
    <t>STA</t>
  </si>
  <si>
    <t>1</t>
  </si>
  <si>
    <t>{4611ca6b-5936-4573-b202-7ab115f88a5e}</t>
  </si>
  <si>
    <t>2</t>
  </si>
  <si>
    <t>SO.02</t>
  </si>
  <si>
    <t>Nymburk - budova na poz. 4850 (7000047379)</t>
  </si>
  <si>
    <t>{e446cc9f-1c5c-4b55-8bce-4f6ee15270bb}</t>
  </si>
  <si>
    <t>SO.03</t>
  </si>
  <si>
    <t>Nymburk - garáž na poz. 4305 (7000047378)</t>
  </si>
  <si>
    <t>{c5f0b785-f037-4a0a-818d-bd16efd7df16}</t>
  </si>
  <si>
    <t>SO.04</t>
  </si>
  <si>
    <t>Vráž u Berouna - veřejné WC</t>
  </si>
  <si>
    <t>{843d0c52-e32b-4c65-8efc-84307efd9d36}</t>
  </si>
  <si>
    <t>SO.05</t>
  </si>
  <si>
    <t>Červené Pečky - vážní domek</t>
  </si>
  <si>
    <t>{89007e69-8e24-48ed-936f-615aaab60900}</t>
  </si>
  <si>
    <t>KRYCÍ LIST SOUPISU PRACÍ</t>
  </si>
  <si>
    <t>Objekt:</t>
  </si>
  <si>
    <t>SO.01 - Nymburk – budova kanc., sklady (7000047380)</t>
  </si>
  <si>
    <t>Nymburk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</si>
  <si>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</si>
  <si>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</si>
  <si>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</si>
  <si>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</si>
  <si>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</si>
  <si>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</si>
  <si>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</si>
  <si>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</si>
  <si>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</si>
  <si>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>PSV - Práce a dodávky PSV</t>
  </si>
  <si>
    <t xml:space="preserve">    712 - Povlakové krytiny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</si>
  <si>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</si>
  <si>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</si>
  <si>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</si>
  <si>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</si>
  <si>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</si>
  <si>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</si>
  <si>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</si>
  <si>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</si>
  <si>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</si>
  <si>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</si>
  <si>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</si>
  <si>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</si>
  <si>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</si>
  <si>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</si>
  <si>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</si>
  <si>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</si>
  <si>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</si>
  <si>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</si>
  <si>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</si>
  <si>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</si>
  <si>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</si>
  <si>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</si>
  <si>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</si>
  <si>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122251103</t>
  </si>
  <si>
    <t>Odkopávky a prokopávky nezapažené v hornině třídy těžitelnosti I, skupiny 3 objem do 100 m3 strojně</t>
  </si>
  <si>
    <t>m3</t>
  </si>
  <si>
    <t>4</t>
  </si>
  <si>
    <t>1419894943</t>
  </si>
  <si>
    <t>VV</t>
  </si>
  <si>
    <t>(491+132)*0,3</t>
  </si>
  <si>
    <t>162751117</t>
  </si>
  <si>
    <t>Vodorovné přemístění do 10000 m výkopku/sypaniny z horniny třídy těžitelnosti I, skupiny 1 až 3</t>
  </si>
  <si>
    <t>-775066072</t>
  </si>
  <si>
    <t>3</t>
  </si>
  <si>
    <t>162751119</t>
  </si>
  <si>
    <t>Příplatek k vodorovnému přemístění výkopku/sypaniny z horniny třídy těžitelnosti I, skupiny 1 až 3 ZKD 1000 m přes 10000 m</t>
  </si>
  <si>
    <t>-1154646888</t>
  </si>
  <si>
    <t>186,9*10 'Přepočtené koeficientem množství</t>
  </si>
  <si>
    <t>167151101</t>
  </si>
  <si>
    <t>Nakládání výkopku z hornin třídy těžitelnosti I, skupiny 1 až 3 do 100 m3</t>
  </si>
  <si>
    <t>1134155277</t>
  </si>
  <si>
    <t>5</t>
  </si>
  <si>
    <t>174151101</t>
  </si>
  <si>
    <t>Zásyp jam, šachet rýh nebo kolem objektů sypaninou se zhutněním</t>
  </si>
  <si>
    <t>1229281682</t>
  </si>
  <si>
    <t>6</t>
  </si>
  <si>
    <t>M</t>
  </si>
  <si>
    <t>10364100</t>
  </si>
  <si>
    <t>zemina pro terénní úpravy - tříděná</t>
  </si>
  <si>
    <t>t</t>
  </si>
  <si>
    <t>8</t>
  </si>
  <si>
    <t>-1661531475</t>
  </si>
  <si>
    <t>186,9*1,8 'Přepočtené koeficientem množství</t>
  </si>
  <si>
    <t>7</t>
  </si>
  <si>
    <t>181951111</t>
  </si>
  <si>
    <t>Úprava pláně v hornině třídy těžitelnosti I, skupiny 1 až 3 bez zhutnění strojně</t>
  </si>
  <si>
    <t>m2</t>
  </si>
  <si>
    <t>-1139618227</t>
  </si>
  <si>
    <t>9</t>
  </si>
  <si>
    <t>Ostatní konstrukce a práce-bourání</t>
  </si>
  <si>
    <t>000000002</t>
  </si>
  <si>
    <t>Odpojení a trvalé zaslepení veškerých inženýrských sítí demolovaných objektů</t>
  </si>
  <si>
    <t>kpl</t>
  </si>
  <si>
    <t>-633191293</t>
  </si>
  <si>
    <t>952905191.1</t>
  </si>
  <si>
    <t>Vyklizení komunálního odpadu z objektu a v jeho bezprostředním okolí, včetně naložení</t>
  </si>
  <si>
    <t>1358574052</t>
  </si>
  <si>
    <t>10</t>
  </si>
  <si>
    <t>966071711</t>
  </si>
  <si>
    <t>Bourání sloupků a vzpěr plotových ocelových do 2,5 m zabetonovaných</t>
  </si>
  <si>
    <t>kus</t>
  </si>
  <si>
    <t>904224791</t>
  </si>
  <si>
    <t>11</t>
  </si>
  <si>
    <t>966071821</t>
  </si>
  <si>
    <t>Rozebrání oplocení z drátěného pletiva se čtvercovými oky výšky do 1,6 m</t>
  </si>
  <si>
    <t>m</t>
  </si>
  <si>
    <t>606489079</t>
  </si>
  <si>
    <t>12</t>
  </si>
  <si>
    <t>966073810</t>
  </si>
  <si>
    <t>Rozebrání vrat a vrátek k oplocení plochy do 2 m2</t>
  </si>
  <si>
    <t>-229847681</t>
  </si>
  <si>
    <t>13</t>
  </si>
  <si>
    <t>981011313</t>
  </si>
  <si>
    <t>Demolice budov zděných na MVC podíl konstrukcí do 20 % postupným rozebíráním</t>
  </si>
  <si>
    <t>-804691501</t>
  </si>
  <si>
    <t>14</t>
  </si>
  <si>
    <t>981511116</t>
  </si>
  <si>
    <t>Demolice konstrukcí objektů z betonu prostého postupným rozebíráním</t>
  </si>
  <si>
    <t>1230177248</t>
  </si>
  <si>
    <t>491*0,1"podlahy"</t>
  </si>
  <si>
    <t>40"základy"</t>
  </si>
  <si>
    <t>132*0,1"zpevněná plocha"</t>
  </si>
  <si>
    <t>Součet</t>
  </si>
  <si>
    <t>997</t>
  </si>
  <si>
    <t>Přesun sutě</t>
  </si>
  <si>
    <t>997006002</t>
  </si>
  <si>
    <t>Třídění stavebního odpadu na jednotlivé druhy</t>
  </si>
  <si>
    <t>-2061184977</t>
  </si>
  <si>
    <t>16</t>
  </si>
  <si>
    <t>997006512</t>
  </si>
  <si>
    <t>Vodorovné doprava suti s naložením a složením na skládku do 1 km</t>
  </si>
  <si>
    <t>4129659</t>
  </si>
  <si>
    <t>17</t>
  </si>
  <si>
    <t>997006519</t>
  </si>
  <si>
    <t>Příplatek k vodorovnému přemístění suti na skládku ZKD 1 km přes 1 km</t>
  </si>
  <si>
    <t>-1726486272</t>
  </si>
  <si>
    <t>710,567*12 'Přepočtené koeficientem množství</t>
  </si>
  <si>
    <t>18</t>
  </si>
  <si>
    <t>997006551</t>
  </si>
  <si>
    <t>Hrubé urovnání suti na skládce bez zhutnění</t>
  </si>
  <si>
    <t>-796231371</t>
  </si>
  <si>
    <t>19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</si>
  <si>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</si>
  <si>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</si>
  <si>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26990483</t>
  </si>
  <si>
    <t>P</t>
  </si>
  <si>
    <t>Poznámka k položce:_x000d_
Dopravní náklady jsou zahrnuty v položkách přesunu, cena bude ouze za vytřídění a uložení</t>
  </si>
  <si>
    <t>20</t>
  </si>
  <si>
    <t>997013811</t>
  </si>
  <si>
    <t>Poplatek za uložení na skládce (skládkovné) stavebního odpadu dřevěného kód odpadu 17 02 01</t>
  </si>
  <si>
    <t>1553833935</t>
  </si>
  <si>
    <t>997013814</t>
  </si>
  <si>
    <t>Poplatek za uložení na skládce (skládkovné) stavebního odpadu izolací kód odpadu 17 06 04</t>
  </si>
  <si>
    <t>201746420</t>
  </si>
  <si>
    <t>22</t>
  </si>
  <si>
    <t>997013814.1</t>
  </si>
  <si>
    <t>Poplatek za uložení na skládce (skládkovné) směsného komunálního a velkoobjemového odpadu kód odpadu 201 301</t>
  </si>
  <si>
    <t>-2052479066</t>
  </si>
  <si>
    <t>23</t>
  </si>
  <si>
    <t>997013861</t>
  </si>
  <si>
    <t>Poplatek za uložení stavebního odpadu na recyklační skládce (skládkovné) z prostého betonu kód odpadu 17 01 01</t>
  </si>
  <si>
    <t>1953891858</t>
  </si>
  <si>
    <t>24</t>
  </si>
  <si>
    <t>997013869</t>
  </si>
  <si>
    <t>Poplatek za uložení stavebního odpadu na recyklační skládce (skládkovné) ze směsí betonu, cihel a keramických výrobků kód odpadu 17 01 07</t>
  </si>
  <si>
    <t>2067802126</t>
  </si>
  <si>
    <t>706,14"celkem"</t>
  </si>
  <si>
    <t>-0,3"šrot"</t>
  </si>
  <si>
    <t>-35,54"dřevo"</t>
  </si>
  <si>
    <t>-30"komunál"</t>
  </si>
  <si>
    <t>-225,06"beton"</t>
  </si>
  <si>
    <t>-5,88"lepenka"</t>
  </si>
  <si>
    <t>PSV</t>
  </si>
  <si>
    <t>Práce a dodávky PSV</t>
  </si>
  <si>
    <t>712</t>
  </si>
  <si>
    <t>Povlakové krytiny</t>
  </si>
  <si>
    <t>25</t>
  </si>
  <si>
    <t>712300832</t>
  </si>
  <si>
    <t>Odstranění povlakové krytiny střech do 10° dvouvrstvé</t>
  </si>
  <si>
    <t>-486022564</t>
  </si>
  <si>
    <t>VRN</t>
  </si>
  <si>
    <t>Vedlejší rozpočtové náklady</t>
  </si>
  <si>
    <t>VRN1</t>
  </si>
  <si>
    <t>Průzkumné, geodetické a projektové práce</t>
  </si>
  <si>
    <t>26</t>
  </si>
  <si>
    <t>012002000</t>
  </si>
  <si>
    <t>Vytyčení, zajištění a ochrana stávajících inženýrských sítí vč. jejich dočasného zabezpečení a zajištění po dobu akce</t>
  </si>
  <si>
    <t>Kč</t>
  </si>
  <si>
    <t>1024</t>
  </si>
  <si>
    <t>617323274</t>
  </si>
  <si>
    <t>VRN3</t>
  </si>
  <si>
    <t>Zařízení staveniště</t>
  </si>
  <si>
    <t>27</t>
  </si>
  <si>
    <t>034103000</t>
  </si>
  <si>
    <t>Zabezpečení staveniště výstražnou páskou</t>
  </si>
  <si>
    <t>1956200999</t>
  </si>
  <si>
    <t>VRN7</t>
  </si>
  <si>
    <t>Provozní vlivy</t>
  </si>
  <si>
    <t>28</t>
  </si>
  <si>
    <t>074002000</t>
  </si>
  <si>
    <t>Železniční a městský kolejový provoz</t>
  </si>
  <si>
    <t>-816625241</t>
  </si>
  <si>
    <t>29</t>
  </si>
  <si>
    <t>075002002</t>
  </si>
  <si>
    <t>Blízkost elektrizované trati se stejnosměrným napětím 3kV</t>
  </si>
  <si>
    <t>-1061998110</t>
  </si>
  <si>
    <t>VRN9</t>
  </si>
  <si>
    <t>Ostatní náklady</t>
  </si>
  <si>
    <t>30</t>
  </si>
  <si>
    <t>090001000.1</t>
  </si>
  <si>
    <t>SEE - zachování kabelové skříně ze které jsou napájeny další objekty (zdivo kolem skříně se začistí, opatří cementovým postřikem a stříškou)</t>
  </si>
  <si>
    <t>1359333015</t>
  </si>
  <si>
    <t>31</t>
  </si>
  <si>
    <t>091002000</t>
  </si>
  <si>
    <t>Opatrnost při demolici z důvodu blízkosti kolejiště aby nedošlo k jeho znečištění</t>
  </si>
  <si>
    <t>1538341128</t>
  </si>
  <si>
    <t>SO.02 - Nymburk - budova na poz. 4850 (7000047379)</t>
  </si>
  <si>
    <t>-1996225116</t>
  </si>
  <si>
    <t>221*0,3</t>
  </si>
  <si>
    <t>1610418291</t>
  </si>
  <si>
    <t>-2124054134</t>
  </si>
  <si>
    <t>66,3*10 'Přepočtené koeficientem množství</t>
  </si>
  <si>
    <t>651189271</t>
  </si>
  <si>
    <t>316891846</t>
  </si>
  <si>
    <t>122468200</t>
  </si>
  <si>
    <t>66,3*1,8 'Přepočtené koeficientem množství</t>
  </si>
  <si>
    <t>458344024</t>
  </si>
  <si>
    <t>2046179723</t>
  </si>
  <si>
    <t>1097624504</t>
  </si>
  <si>
    <t>-1531935415</t>
  </si>
  <si>
    <t>-484305811</t>
  </si>
  <si>
    <t>966072811</t>
  </si>
  <si>
    <t>Rozebrání rámového oplocení na ocelové sloupky výšky do 2 m</t>
  </si>
  <si>
    <t>1940168212</t>
  </si>
  <si>
    <t>740800884</t>
  </si>
  <si>
    <t>1766651300</t>
  </si>
  <si>
    <t>1896674435</t>
  </si>
  <si>
    <t>221*0,1"podlahy"</t>
  </si>
  <si>
    <t>(33+33+6+6)*0,4*0,4"základy"</t>
  </si>
  <si>
    <t>75*(0,6*0,1)"podezdívka plotu"</t>
  </si>
  <si>
    <t>277493074</t>
  </si>
  <si>
    <t>-1949713467</t>
  </si>
  <si>
    <t>1650647523</t>
  </si>
  <si>
    <t>323,9*12 'Přepočtené koeficientem množství</t>
  </si>
  <si>
    <t>-433069971</t>
  </si>
  <si>
    <t>-661208049</t>
  </si>
  <si>
    <t>-353998894</t>
  </si>
  <si>
    <t>-320800215</t>
  </si>
  <si>
    <t>-787517188</t>
  </si>
  <si>
    <t>-1085711362</t>
  </si>
  <si>
    <t>619789775</t>
  </si>
  <si>
    <t>323,9"celkem"</t>
  </si>
  <si>
    <t>-0,5"šrot"</t>
  </si>
  <si>
    <t>-21,8"dřevo"</t>
  </si>
  <si>
    <t>-20"komunál"</t>
  </si>
  <si>
    <t>-76,076"beton"</t>
  </si>
  <si>
    <t>-2,607"lepenka"</t>
  </si>
  <si>
    <t>600924881</t>
  </si>
  <si>
    <t>33*7,9</t>
  </si>
  <si>
    <t>-146872932</t>
  </si>
  <si>
    <t>-220474591</t>
  </si>
  <si>
    <t>844730615</t>
  </si>
  <si>
    <t>-1879637681</t>
  </si>
  <si>
    <t>617245974</t>
  </si>
  <si>
    <t>SO.03 - Nymburk - garáž na poz. 4305 (7000047378)</t>
  </si>
  <si>
    <t>-1012733937</t>
  </si>
  <si>
    <t>38*0,3</t>
  </si>
  <si>
    <t>1876439732</t>
  </si>
  <si>
    <t>-1131629329</t>
  </si>
  <si>
    <t>11,4*10 'Přepočtené koeficientem množství</t>
  </si>
  <si>
    <t>-224561594</t>
  </si>
  <si>
    <t>21740792</t>
  </si>
  <si>
    <t>1671191305</t>
  </si>
  <si>
    <t>11,4*1,8 'Přepočtené koeficientem množství</t>
  </si>
  <si>
    <t>1548401647</t>
  </si>
  <si>
    <t>-1786038890</t>
  </si>
  <si>
    <t>-1923359345</t>
  </si>
  <si>
    <t>952905191.2</t>
  </si>
  <si>
    <t>Vyklizení betonových panelů a obrubníků z pozemku kolem objektu, včetně naložení</t>
  </si>
  <si>
    <t>soubor</t>
  </si>
  <si>
    <t>1514101658</t>
  </si>
  <si>
    <t>-1996010128</t>
  </si>
  <si>
    <t>-121065422</t>
  </si>
  <si>
    <t>496965637</t>
  </si>
  <si>
    <t>981011413</t>
  </si>
  <si>
    <t>Demolice budov zděných na MC nebo z betonu podíl konstrukcí do 20 % postupným rozebíráním</t>
  </si>
  <si>
    <t>210963980</t>
  </si>
  <si>
    <t>627071219</t>
  </si>
  <si>
    <t>38*0,1"podlahy"</t>
  </si>
  <si>
    <t>(7,7+7,7+4,4+4,1)*0,4*0,4"základy"</t>
  </si>
  <si>
    <t>67068771</t>
  </si>
  <si>
    <t>1224628716</t>
  </si>
  <si>
    <t>-1914567818</t>
  </si>
  <si>
    <t>64,392*12 'Přepočtené koeficientem množství</t>
  </si>
  <si>
    <t>-1252812434</t>
  </si>
  <si>
    <t>570114742</t>
  </si>
  <si>
    <t>844374510</t>
  </si>
  <si>
    <t>1414181844</t>
  </si>
  <si>
    <t>1002055931</t>
  </si>
  <si>
    <t>139984922</t>
  </si>
  <si>
    <t>2089354862</t>
  </si>
  <si>
    <t>61,953"celkem"</t>
  </si>
  <si>
    <t>-0,1"šrot"</t>
  </si>
  <si>
    <t>-2,5"dřevo"</t>
  </si>
  <si>
    <t>-3"komunál"</t>
  </si>
  <si>
    <t>-0,696"lepenka"</t>
  </si>
  <si>
    <t>-16,773"beton"</t>
  </si>
  <si>
    <t>962453353</t>
  </si>
  <si>
    <t>8,7*4*2</t>
  </si>
  <si>
    <t>-1275728527</t>
  </si>
  <si>
    <t>091002001</t>
  </si>
  <si>
    <t>Zabezpečení vodoměrné šachty víkem vč. rámu a obetonování</t>
  </si>
  <si>
    <t>-1783412350</t>
  </si>
  <si>
    <t>SO.04 - Vráž u Berouna - veřejné WC</t>
  </si>
  <si>
    <t xml:space="preserve">Vráž u Berouna </t>
  </si>
  <si>
    <t xml:space="preserve">    VRN5 - Finanční náklady</t>
  </si>
  <si>
    <t>-1375472351</t>
  </si>
  <si>
    <t>(4,2*3,6*0,3)+(3,1*3*0,3)</t>
  </si>
  <si>
    <t>-1462210056</t>
  </si>
  <si>
    <t>475246518</t>
  </si>
  <si>
    <t>7,326*10 'Přepočtené koeficientem množství</t>
  </si>
  <si>
    <t>-1351042544</t>
  </si>
  <si>
    <t>150404773</t>
  </si>
  <si>
    <t>1628747138</t>
  </si>
  <si>
    <t>7,326*1,8 'Přepočtené koeficientem množství</t>
  </si>
  <si>
    <t>181912111</t>
  </si>
  <si>
    <t>Úprava pláně v hornině třídy těžitelnosti I, skupiny 3 bez zhutnění ručně</t>
  </si>
  <si>
    <t>-729563137</t>
  </si>
  <si>
    <t>(4,2*3,6)+(3,1*3)</t>
  </si>
  <si>
    <t>895613142</t>
  </si>
  <si>
    <t>952903001.1</t>
  </si>
  <si>
    <t>Odvoz a likvidace fekálií vč. sanace</t>
  </si>
  <si>
    <t>1457133957</t>
  </si>
  <si>
    <t>-1632374821</t>
  </si>
  <si>
    <t>981011314</t>
  </si>
  <si>
    <t>Demolice budov zděných na MVC podíl konstrukcí do 25 % postupným rozebíráním</t>
  </si>
  <si>
    <t>957478643</t>
  </si>
  <si>
    <t>3,6*7,3*2,45</t>
  </si>
  <si>
    <t>1551589089</t>
  </si>
  <si>
    <t>(4,2*3,6*0,1)+(3,1*3*0,1)"podlahy"</t>
  </si>
  <si>
    <t>(3,6+3+6+6)*0,4*0,4"základy"</t>
  </si>
  <si>
    <t>-90863895</t>
  </si>
  <si>
    <t>-1404951582</t>
  </si>
  <si>
    <t>-1083360902</t>
  </si>
  <si>
    <t>41,466*19 'Přepočtené koeficientem množství</t>
  </si>
  <si>
    <t>-1583252163</t>
  </si>
  <si>
    <t>1111916080</t>
  </si>
  <si>
    <t>-1216956257</t>
  </si>
  <si>
    <t>-1282004507</t>
  </si>
  <si>
    <t>-1892152305</t>
  </si>
  <si>
    <t>1999626884</t>
  </si>
  <si>
    <t>41,393"celkem"</t>
  </si>
  <si>
    <t>-1,63"dřevo"</t>
  </si>
  <si>
    <t>-0,5"komunál"</t>
  </si>
  <si>
    <t>-0,073"lepenka"</t>
  </si>
  <si>
    <t>-11,92"beton"</t>
  </si>
  <si>
    <t>-856143500</t>
  </si>
  <si>
    <t>7,3</t>
  </si>
  <si>
    <t>-2044438478</t>
  </si>
  <si>
    <t>VRN5</t>
  </si>
  <si>
    <t>Finanční náklady</t>
  </si>
  <si>
    <t>053002000</t>
  </si>
  <si>
    <t>Uzavření nájemní smlouvy s ČD, a.s. na celou dobu součinnosti související s odstraněním stavby Správy železnic, s.o. (5 000,- Kč)</t>
  </si>
  <si>
    <t>1931514362</t>
  </si>
  <si>
    <t>Plynová přípojka - vyzdění nové skříně vč. osazení nových dvířek, stříška</t>
  </si>
  <si>
    <t>969722413</t>
  </si>
  <si>
    <t>SO.05 - Červené Pečky - vážní domek</t>
  </si>
  <si>
    <t>Červené Pečky</t>
  </si>
  <si>
    <t>L. Ulrich, DiS</t>
  </si>
  <si>
    <t xml:space="preserve">    1 -  Zemní práce</t>
  </si>
  <si>
    <t xml:space="preserve">    998 - Přesun hmot</t>
  </si>
  <si>
    <t xml:space="preserve">    VRN8 - Přesun stavebních kapacit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</si>
  <si>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</si>
  <si>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</si>
  <si>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</si>
  <si>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336708348</t>
  </si>
  <si>
    <t>111201401</t>
  </si>
  <si>
    <t>Likvidace odstraněných křovin a stromů na hromadách průměru kmene do 100 mm pro jakoukoliv plochu</t>
  </si>
  <si>
    <t>-775601852</t>
  </si>
  <si>
    <t>-2029127845</t>
  </si>
  <si>
    <t>3,8*7,48*1,5"váha"</t>
  </si>
  <si>
    <t>58331200</t>
  </si>
  <si>
    <t>zemina netříděná zásypová</t>
  </si>
  <si>
    <t>-2058079881</t>
  </si>
  <si>
    <t>42,636*1,8 'Přepočtené koeficientem množství</t>
  </si>
  <si>
    <t>181311103</t>
  </si>
  <si>
    <t>Rozprostření ornice tl vrstvy do 200 mm v rovině nebo ve svahu do 1:5 ručně</t>
  </si>
  <si>
    <t>-2092182586</t>
  </si>
  <si>
    <t>6,4*5"objekt"</t>
  </si>
  <si>
    <t>3,8*7,5"váha"</t>
  </si>
  <si>
    <t>-712792858</t>
  </si>
  <si>
    <t>60,5*0,2*1,8</t>
  </si>
  <si>
    <t>181951112</t>
  </si>
  <si>
    <t>Úprava pláně v hornině třídy těžitelnosti I, skupiny 1 až 3 se zhutněním strojně</t>
  </si>
  <si>
    <t>-1888417427</t>
  </si>
  <si>
    <t>1704939405</t>
  </si>
  <si>
    <t>75.1.1</t>
  </si>
  <si>
    <t>Vytyčení a zajištění a ochrana stávajících inženýrských sítí vč. zajištění projednání s dotčenými správci a složkami, jejich dočasného zabezpečení a zajištění po dobu akce</t>
  </si>
  <si>
    <t>-1666759721</t>
  </si>
  <si>
    <t>765131803</t>
  </si>
  <si>
    <t>Demontáž azbestocementové skládané krytiny sklonu do 30° do suti</t>
  </si>
  <si>
    <t>648405407</t>
  </si>
  <si>
    <t>7651R</t>
  </si>
  <si>
    <t>Opatření nutná k bezpečné demontáži a likvidaci materiálů obsahujících azbest vč. splnění požadavků stanovisek dotčených orgánů a ohlášení likvidace</t>
  </si>
  <si>
    <t>-314316021</t>
  </si>
  <si>
    <t>981011316</t>
  </si>
  <si>
    <t>Demolice budov zděných na MVC podíl konstrukcí do 35 % postupným rozebíráním</t>
  </si>
  <si>
    <t>-1254661691</t>
  </si>
  <si>
    <t>6,4*5*3,4"objekt"</t>
  </si>
  <si>
    <t>981513116</t>
  </si>
  <si>
    <t>Demolice konstrukcí objektů z betonu prostého</t>
  </si>
  <si>
    <t>-1458673828</t>
  </si>
  <si>
    <t>6,4*5*0,2"podlahy"</t>
  </si>
  <si>
    <t>(2*6,4+2*5)*0,5*0,75"základy"</t>
  </si>
  <si>
    <t>98151311R</t>
  </si>
  <si>
    <t>Demolice a finální zrušení venkovní váhy včetně mechanismu, základů a pomocných konstrukcí kompletní</t>
  </si>
  <si>
    <t>1796911344</t>
  </si>
  <si>
    <t>3,8*7,48*1,6</t>
  </si>
  <si>
    <t>99701301R</t>
  </si>
  <si>
    <t>Vyklizení suti a komunálního odpadu z prostorů přes 15 m2 s naložením, odvozem a likvidací</t>
  </si>
  <si>
    <t>388442498</t>
  </si>
  <si>
    <t>1640728030</t>
  </si>
  <si>
    <t>997006004</t>
  </si>
  <si>
    <t>Pytlování nebezpečného odpadu ze střešních šablon s obsahem azbestu</t>
  </si>
  <si>
    <t>2096922968</t>
  </si>
  <si>
    <t>-1441450141</t>
  </si>
  <si>
    <t>-1445673138</t>
  </si>
  <si>
    <t>139,83*19 'Přepočtené koeficientem množství</t>
  </si>
  <si>
    <t>1350825501</t>
  </si>
  <si>
    <t>997013609</t>
  </si>
  <si>
    <t>Poplatek za uložení na skládce (skládkovné) stavebního odpadu ze směsí nebo oddělených frakcí betonu, cihel a keramických výrobků kód odpadu 17 01 07</t>
  </si>
  <si>
    <t>668884038</t>
  </si>
  <si>
    <t>139,83*0,85</t>
  </si>
  <si>
    <t>997013631</t>
  </si>
  <si>
    <t>Poplatek za uložení na skládce (skládkovné) stavebního odpadu směsného kód odpadu 17 09 04</t>
  </si>
  <si>
    <t>2055452826</t>
  </si>
  <si>
    <t>139,83-118,856-13,983-0,747-2,369</t>
  </si>
  <si>
    <t>1258803875</t>
  </si>
  <si>
    <t>139,83*0,1</t>
  </si>
  <si>
    <t>997013821</t>
  </si>
  <si>
    <t>Poplatek za uložení na skládce (skládkovné) stavebního odpadu s obsahem azbestu kód odpadu 17 06 05</t>
  </si>
  <si>
    <t>-1339239830</t>
  </si>
  <si>
    <t>997013847</t>
  </si>
  <si>
    <t>Poplatek za uložení na skládce (skládkovné) odpadu asfaltového s dehtem kód odpadu 17 03 01 - dřevěné pražce</t>
  </si>
  <si>
    <t>-1166268454</t>
  </si>
  <si>
    <t>998</t>
  </si>
  <si>
    <t>Přesun hmot</t>
  </si>
  <si>
    <t>998001123</t>
  </si>
  <si>
    <t>Přesun hmot pro demolice objektů v do 21 m</t>
  </si>
  <si>
    <t>1297402347</t>
  </si>
  <si>
    <t>030001000</t>
  </si>
  <si>
    <t>384513270</t>
  </si>
  <si>
    <t>Poznámka k položce:_x000d_
Zahrnuje i zábory vč. poplatků a ostatní konstrukce a práce na zařízení a zabezpečení staveniště, náhradní přístup, náhradní značení DIR a DIO, náhradní připojení energií aj.</t>
  </si>
  <si>
    <t>070001000</t>
  </si>
  <si>
    <t>Provozní vlivy, dozory aj.</t>
  </si>
  <si>
    <t>482501258</t>
  </si>
  <si>
    <t>Poznámka k položce:_x000d_
zahrnuje, zabezpečení prací v areálu žst., koordinace s ostatními profesemi, stavbami a správci dotčených zařízení aj.</t>
  </si>
  <si>
    <t>VRN8</t>
  </si>
  <si>
    <t>Přesun stavebních kapacit</t>
  </si>
  <si>
    <t>080001000</t>
  </si>
  <si>
    <t>Přesun stavebních kapacit, doprava zaměstnanců aj.</t>
  </si>
  <si>
    <t>131788685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</si>
</sst>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Odstraňování postradatelných objektů SŽ - odstranění technologických objektů za hranicí životnosti (v obvodu OŘ Praha)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obvod OŘ Praha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6. 4. 2021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L. Malý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'SO.01 - Nymburk – budova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'SO.01 - Nymburk – budova ...'!P127</f>
        <v>0</v>
      </c>
      <c r="AV95" s="127">
        <f>'SO.01 - Nymburk – budova ...'!J33</f>
        <v>0</v>
      </c>
      <c r="AW95" s="127">
        <f>'SO.01 - Nymburk – budova ...'!J34</f>
        <v>0</v>
      </c>
      <c r="AX95" s="127">
        <f>'SO.01 - Nymburk – budova ...'!J35</f>
        <v>0</v>
      </c>
      <c r="AY95" s="127">
        <f>'SO.01 - Nymburk – budova ...'!J36</f>
        <v>0</v>
      </c>
      <c r="AZ95" s="127">
        <f>'SO.01 - Nymburk – budova ...'!F33</f>
        <v>0</v>
      </c>
      <c r="BA95" s="127">
        <f>'SO.01 - Nymburk – budova ...'!F34</f>
        <v>0</v>
      </c>
      <c r="BB95" s="127">
        <f>'SO.01 - Nymburk – budova ...'!F35</f>
        <v>0</v>
      </c>
      <c r="BC95" s="127">
        <f>'SO.01 - Nymburk – budova ...'!F36</f>
        <v>0</v>
      </c>
      <c r="BD95" s="129">
        <f>'SO.01 - Nymburk – budova ...'!F37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7" customFormat="1" ht="24.75" customHeight="1">
      <c r="A96" s="118" t="s">
        <v>82</v>
      </c>
      <c r="B96" s="119"/>
      <c r="C96" s="120"/>
      <c r="D96" s="121" t="s">
        <v>89</v>
      </c>
      <c r="E96" s="121"/>
      <c r="F96" s="121"/>
      <c r="G96" s="121"/>
      <c r="H96" s="121"/>
      <c r="I96" s="122"/>
      <c r="J96" s="121" t="s">
        <v>90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'SO.02 - Nymburk - budova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85</v>
      </c>
      <c r="AR96" s="125"/>
      <c r="AS96" s="126">
        <v>0</v>
      </c>
      <c r="AT96" s="127">
        <f>ROUND(SUM(AV96:AW96),2)</f>
        <v>0</v>
      </c>
      <c r="AU96" s="128">
        <f>'SO.02 - Nymburk - budova ...'!P127</f>
        <v>0</v>
      </c>
      <c r="AV96" s="127">
        <f>'SO.02 - Nymburk - budova ...'!J33</f>
        <v>0</v>
      </c>
      <c r="AW96" s="127">
        <f>'SO.02 - Nymburk - budova ...'!J34</f>
        <v>0</v>
      </c>
      <c r="AX96" s="127">
        <f>'SO.02 - Nymburk - budova ...'!J35</f>
        <v>0</v>
      </c>
      <c r="AY96" s="127">
        <f>'SO.02 - Nymburk - budova ...'!J36</f>
        <v>0</v>
      </c>
      <c r="AZ96" s="127">
        <f>'SO.02 - Nymburk - budova ...'!F33</f>
        <v>0</v>
      </c>
      <c r="BA96" s="127">
        <f>'SO.02 - Nymburk - budova ...'!F34</f>
        <v>0</v>
      </c>
      <c r="BB96" s="127">
        <f>'SO.02 - Nymburk - budova ...'!F35</f>
        <v>0</v>
      </c>
      <c r="BC96" s="127">
        <f>'SO.02 - Nymburk - budova ...'!F36</f>
        <v>0</v>
      </c>
      <c r="BD96" s="129">
        <f>'SO.02 - Nymburk - budova ...'!F37</f>
        <v>0</v>
      </c>
      <c r="BE96" s="7"/>
      <c r="BT96" s="130" t="s">
        <v>86</v>
      </c>
      <c r="BV96" s="130" t="s">
        <v>80</v>
      </c>
      <c r="BW96" s="130" t="s">
        <v>91</v>
      </c>
      <c r="BX96" s="130" t="s">
        <v>5</v>
      </c>
      <c r="CL96" s="130" t="s">
        <v>1</v>
      </c>
      <c r="CM96" s="130" t="s">
        <v>88</v>
      </c>
    </row>
    <row r="97" s="7" customFormat="1" ht="24.75" customHeight="1">
      <c r="A97" s="118" t="s">
        <v>82</v>
      </c>
      <c r="B97" s="119"/>
      <c r="C97" s="120"/>
      <c r="D97" s="121" t="s">
        <v>92</v>
      </c>
      <c r="E97" s="121"/>
      <c r="F97" s="121"/>
      <c r="G97" s="121"/>
      <c r="H97" s="121"/>
      <c r="I97" s="122"/>
      <c r="J97" s="121" t="s">
        <v>93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'SO.03 - Nymburk - garáž n...'!J30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85</v>
      </c>
      <c r="AR97" s="125"/>
      <c r="AS97" s="126">
        <v>0</v>
      </c>
      <c r="AT97" s="127">
        <f>ROUND(SUM(AV97:AW97),2)</f>
        <v>0</v>
      </c>
      <c r="AU97" s="128">
        <f>'SO.03 - Nymburk - garáž n...'!P125</f>
        <v>0</v>
      </c>
      <c r="AV97" s="127">
        <f>'SO.03 - Nymburk - garáž n...'!J33</f>
        <v>0</v>
      </c>
      <c r="AW97" s="127">
        <f>'SO.03 - Nymburk - garáž n...'!J34</f>
        <v>0</v>
      </c>
      <c r="AX97" s="127">
        <f>'SO.03 - Nymburk - garáž n...'!J35</f>
        <v>0</v>
      </c>
      <c r="AY97" s="127">
        <f>'SO.03 - Nymburk - garáž n...'!J36</f>
        <v>0</v>
      </c>
      <c r="AZ97" s="127">
        <f>'SO.03 - Nymburk - garáž n...'!F33</f>
        <v>0</v>
      </c>
      <c r="BA97" s="127">
        <f>'SO.03 - Nymburk - garáž n...'!F34</f>
        <v>0</v>
      </c>
      <c r="BB97" s="127">
        <f>'SO.03 - Nymburk - garáž n...'!F35</f>
        <v>0</v>
      </c>
      <c r="BC97" s="127">
        <f>'SO.03 - Nymburk - garáž n...'!F36</f>
        <v>0</v>
      </c>
      <c r="BD97" s="129">
        <f>'SO.03 - Nymburk - garáž n...'!F37</f>
        <v>0</v>
      </c>
      <c r="BE97" s="7"/>
      <c r="BT97" s="130" t="s">
        <v>86</v>
      </c>
      <c r="BV97" s="130" t="s">
        <v>80</v>
      </c>
      <c r="BW97" s="130" t="s">
        <v>94</v>
      </c>
      <c r="BX97" s="130" t="s">
        <v>5</v>
      </c>
      <c r="CL97" s="130" t="s">
        <v>1</v>
      </c>
      <c r="CM97" s="130" t="s">
        <v>88</v>
      </c>
    </row>
    <row r="98" s="7" customFormat="1" ht="16.5" customHeight="1">
      <c r="A98" s="118" t="s">
        <v>82</v>
      </c>
      <c r="B98" s="119"/>
      <c r="C98" s="120"/>
      <c r="D98" s="121" t="s">
        <v>95</v>
      </c>
      <c r="E98" s="121"/>
      <c r="F98" s="121"/>
      <c r="G98" s="121"/>
      <c r="H98" s="121"/>
      <c r="I98" s="122"/>
      <c r="J98" s="121" t="s">
        <v>96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'SO.04 - Vráž u Berouna - 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85</v>
      </c>
      <c r="AR98" s="125"/>
      <c r="AS98" s="126">
        <v>0</v>
      </c>
      <c r="AT98" s="127">
        <f>ROUND(SUM(AV98:AW98),2)</f>
        <v>0</v>
      </c>
      <c r="AU98" s="128">
        <f>'SO.04 - Vráž u Berouna - ...'!P126</f>
        <v>0</v>
      </c>
      <c r="AV98" s="127">
        <f>'SO.04 - Vráž u Berouna - ...'!J33</f>
        <v>0</v>
      </c>
      <c r="AW98" s="127">
        <f>'SO.04 - Vráž u Berouna - ...'!J34</f>
        <v>0</v>
      </c>
      <c r="AX98" s="127">
        <f>'SO.04 - Vráž u Berouna - ...'!J35</f>
        <v>0</v>
      </c>
      <c r="AY98" s="127">
        <f>'SO.04 - Vráž u Berouna - ...'!J36</f>
        <v>0</v>
      </c>
      <c r="AZ98" s="127">
        <f>'SO.04 - Vráž u Berouna - ...'!F33</f>
        <v>0</v>
      </c>
      <c r="BA98" s="127">
        <f>'SO.04 - Vráž u Berouna - ...'!F34</f>
        <v>0</v>
      </c>
      <c r="BB98" s="127">
        <f>'SO.04 - Vráž u Berouna - ...'!F35</f>
        <v>0</v>
      </c>
      <c r="BC98" s="127">
        <f>'SO.04 - Vráž u Berouna - ...'!F36</f>
        <v>0</v>
      </c>
      <c r="BD98" s="129">
        <f>'SO.04 - Vráž u Berouna - ...'!F37</f>
        <v>0</v>
      </c>
      <c r="BE98" s="7"/>
      <c r="BT98" s="130" t="s">
        <v>86</v>
      </c>
      <c r="BV98" s="130" t="s">
        <v>80</v>
      </c>
      <c r="BW98" s="130" t="s">
        <v>97</v>
      </c>
      <c r="BX98" s="130" t="s">
        <v>5</v>
      </c>
      <c r="CL98" s="130" t="s">
        <v>1</v>
      </c>
      <c r="CM98" s="130" t="s">
        <v>88</v>
      </c>
    </row>
    <row r="99" s="7" customFormat="1" ht="16.5" customHeight="1">
      <c r="A99" s="118" t="s">
        <v>82</v>
      </c>
      <c r="B99" s="119"/>
      <c r="C99" s="120"/>
      <c r="D99" s="121" t="s">
        <v>98</v>
      </c>
      <c r="E99" s="121"/>
      <c r="F99" s="121"/>
      <c r="G99" s="121"/>
      <c r="H99" s="121"/>
      <c r="I99" s="122"/>
      <c r="J99" s="121" t="s">
        <v>99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'SO.05 - Červené Pečky - v...'!J30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85</v>
      </c>
      <c r="AR99" s="125"/>
      <c r="AS99" s="131">
        <v>0</v>
      </c>
      <c r="AT99" s="132">
        <f>ROUND(SUM(AV99:AW99),2)</f>
        <v>0</v>
      </c>
      <c r="AU99" s="133">
        <f>'SO.05 - Červené Pečky - v...'!P125</f>
        <v>0</v>
      </c>
      <c r="AV99" s="132">
        <f>'SO.05 - Červené Pečky - v...'!J33</f>
        <v>0</v>
      </c>
      <c r="AW99" s="132">
        <f>'SO.05 - Červené Pečky - v...'!J34</f>
        <v>0</v>
      </c>
      <c r="AX99" s="132">
        <f>'SO.05 - Červené Pečky - v...'!J35</f>
        <v>0</v>
      </c>
      <c r="AY99" s="132">
        <f>'SO.05 - Červené Pečky - v...'!J36</f>
        <v>0</v>
      </c>
      <c r="AZ99" s="132">
        <f>'SO.05 - Červené Pečky - v...'!F33</f>
        <v>0</v>
      </c>
      <c r="BA99" s="132">
        <f>'SO.05 - Červené Pečky - v...'!F34</f>
        <v>0</v>
      </c>
      <c r="BB99" s="132">
        <f>'SO.05 - Červené Pečky - v...'!F35</f>
        <v>0</v>
      </c>
      <c r="BC99" s="132">
        <f>'SO.05 - Červené Pečky - v...'!F36</f>
        <v>0</v>
      </c>
      <c r="BD99" s="134">
        <f>'SO.05 - Červené Pečky - v...'!F37</f>
        <v>0</v>
      </c>
      <c r="BE99" s="7"/>
      <c r="BT99" s="130" t="s">
        <v>86</v>
      </c>
      <c r="BV99" s="130" t="s">
        <v>80</v>
      </c>
      <c r="BW99" s="130" t="s">
        <v>100</v>
      </c>
      <c r="BX99" s="130" t="s">
        <v>5</v>
      </c>
      <c r="CL99" s="130" t="s">
        <v>1</v>
      </c>
      <c r="CM99" s="130" t="s">
        <v>88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ENkxElzcD/85SJlQBd1lYmzuXzcbUG5CvkP7nTz51N34SB81pxqNXXjUbH5SZ1CBb8XmAWOVDEVmk6mQod7eTw==" hashValue="/kWObTjV/ND2wLMTq41RWzu474AmoQCMj5j3UyygFNDQ26FRRUGAHIblNfsLZcKAAGiw45mYP0RuVRPNleJMR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.01 - Nymburk – budova ...'!C2" display="/"/>
    <hyperlink ref="A96" location="'SO.02 - Nymburk - budova ...'!C2" display="/"/>
    <hyperlink ref="A97" location="'SO.03 - Nymburk - garáž n...'!C2" display="/"/>
    <hyperlink ref="A98" location="'SO.04 - Vráž u Berouna - ...'!C2" display="/"/>
    <hyperlink ref="A99" location="'SO.05 - Červené Pečky -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Odstraňování postradatelných objektů SŽ - odstranění technologických objektů za hranicí životnosti (v obvodu OŘ Praha)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104</v>
      </c>
      <c r="G12" s="37"/>
      <c r="H12" s="37"/>
      <c r="I12" s="139" t="s">
        <v>22</v>
      </c>
      <c r="J12" s="143" t="str">
        <f>'Rekapitulace stavby'!AN8</f>
        <v>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ROUND((SUM(BE127:BE185)),  2)</f>
        <v>0</v>
      </c>
      <c r="G33" s="37"/>
      <c r="H33" s="37"/>
      <c r="I33" s="154">
        <v>0.20999999999999999</v>
      </c>
      <c r="J33" s="153">
        <f>ROUND(((SUM(BE127:BE185))*I33),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ROUND((SUM(BF127:BF185)),  2)</f>
        <v>0</v>
      </c>
      <c r="G34" s="37"/>
      <c r="H34" s="37"/>
      <c r="I34" s="154">
        <v>0.14999999999999999</v>
      </c>
      <c r="J34" s="153">
        <f>ROUND(((SUM(BF127:BF185))*I34),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ROUND((SUM(BG127:BG185)),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ROUND((SUM(BH127:BH185)),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ROUND((SUM(BI127:BI185)),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Odstraňování postradatelných objektů SŽ - odstranění technologických objektů za hranicí životnosti (v obvodu OŘ Praha)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SO.01 - Nymburk – budova kanc., sklady (7000047380)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Nymburk</v>
      </c>
      <c r="G89" s="39"/>
      <c r="H89" s="39"/>
      <c r="I89" s="31" t="s">
        <v>22</v>
      </c>
      <c r="J89" s="78" t="str">
        <f>IF(J12="","",J12)</f>
        <v>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L. Malý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J140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J152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114</v>
      </c>
      <c r="E101" s="181"/>
      <c r="F101" s="181"/>
      <c r="G101" s="181"/>
      <c r="H101" s="181"/>
      <c r="I101" s="181"/>
      <c r="J101" s="182">
        <f>J172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116</v>
      </c>
      <c r="E103" s="181"/>
      <c r="F103" s="181"/>
      <c r="G103" s="181"/>
      <c r="H103" s="181"/>
      <c r="I103" s="181"/>
      <c r="J103" s="182">
        <f>J175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J176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J178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119</v>
      </c>
      <c r="E106" s="187"/>
      <c r="F106" s="187"/>
      <c r="G106" s="187"/>
      <c r="H106" s="187"/>
      <c r="I106" s="187"/>
      <c r="J106" s="188">
        <f>J180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120</v>
      </c>
      <c r="E107" s="187"/>
      <c r="F107" s="187"/>
      <c r="G107" s="187"/>
      <c r="H107" s="187"/>
      <c r="I107" s="187"/>
      <c r="J107" s="188">
        <f>J183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9"/>
      <c r="D117" s="39"/>
      <c r="E117" s="173" t="str">
        <f>E7</f>
        <v>Odstraňování postradatelných objektů SŽ - odstranění technologických objektů za hranicí životnosti (v obvodu OŘ Praha)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102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SO.01 - Nymburk – budova kanc., sklady (7000047380)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Nymburk</v>
      </c>
      <c r="G121" s="39"/>
      <c r="H121" s="39"/>
      <c r="I121" s="31" t="s">
        <v>22</v>
      </c>
      <c r="J121" s="78" t="str">
        <f>IF(J12="","",J12)</f>
        <v>6. 4. 2021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>Správa železnic, státní organizace</v>
      </c>
      <c r="G123" s="39"/>
      <c r="H123" s="39"/>
      <c r="I123" s="31" t="s">
        <v>32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30</v>
      </c>
      <c r="D124" s="39"/>
      <c r="E124" s="39"/>
      <c r="F124" s="26" t="str">
        <f>IF(E18="","",E18)</f>
        <v>Vyplň údaj</v>
      </c>
      <c r="G124" s="39"/>
      <c r="H124" s="39"/>
      <c r="I124" s="31" t="s">
        <v>35</v>
      </c>
      <c r="J124" s="35" t="str">
        <f>E24</f>
        <v>L. Malý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122</v>
      </c>
      <c r="D126" s="193" t="s">
        <v>63</v>
      </c>
      <c r="E126" s="193" t="s">
        <v>59</v>
      </c>
      <c r="F126" s="193" t="s">
        <v>60</v>
      </c>
      <c r="G126" s="193" t="s">
        <v>123</v>
      </c>
      <c r="H126" s="193" t="s">
        <v>124</v>
      </c>
      <c r="I126" s="193" t="s">
        <v>125</v>
      </c>
      <c r="J126" s="194" t="s">
        <v>107</v>
      </c>
      <c r="K126" s="195" t="s">
        <v>126</v>
      </c>
      <c r="L126" s="196"/>
      <c r="M126" s="99" t="s">
        <v>1</v>
      </c>
      <c r="N126" s="100" t="s">
        <v>42</v>
      </c>
      <c r="O126" s="100" t="s">
        <v>127</v>
      </c>
      <c r="P126" s="100" t="s">
        <v>128</v>
      </c>
      <c r="Q126" s="100" t="s">
        <v>129</v>
      </c>
      <c r="R126" s="100" t="s">
        <v>130</v>
      </c>
      <c r="S126" s="100" t="s">
        <v>131</v>
      </c>
      <c r="T126" s="101" t="s">
        <v>132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133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P128+P172+P175</f>
        <v>0</v>
      </c>
      <c r="Q127" s="103"/>
      <c r="R127" s="199">
        <f>R128+R172+R175</f>
        <v>0</v>
      </c>
      <c r="S127" s="103"/>
      <c r="T127" s="200">
        <f>T128+T172+T175</f>
        <v>710.56715999999994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77</v>
      </c>
      <c r="AU127" s="16" t="s">
        <v>109</v>
      </c>
      <c r="BK127" s="201">
        <f>BK128+BK172+BK175</f>
        <v>0</v>
      </c>
    </row>
    <row r="128" s="12" customFormat="1" ht="25.92" customHeight="1">
      <c r="A128" s="12"/>
      <c r="B128" s="202"/>
      <c r="C128" s="203"/>
      <c r="D128" s="204" t="s">
        <v>77</v>
      </c>
      <c r="E128" s="205" t="s">
        <v>134</v>
      </c>
      <c r="F128" s="205" t="s">
        <v>135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P129+P140+P152</f>
        <v>0</v>
      </c>
      <c r="Q128" s="210"/>
      <c r="R128" s="211">
        <f>R129+R140+R152</f>
        <v>0</v>
      </c>
      <c r="S128" s="210"/>
      <c r="T128" s="212">
        <f>T129+T140+T152</f>
        <v>704.68715999999995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78</v>
      </c>
      <c r="AY128" s="213" t="s">
        <v>136</v>
      </c>
      <c r="BK128" s="215">
        <f>BK129+BK140+BK152</f>
        <v>0</v>
      </c>
    </row>
    <row r="129" s="12" customFormat="1" ht="22.8" customHeight="1">
      <c r="A129" s="12"/>
      <c r="B129" s="202"/>
      <c r="C129" s="203"/>
      <c r="D129" s="204" t="s">
        <v>77</v>
      </c>
      <c r="E129" s="216" t="s">
        <v>86</v>
      </c>
      <c r="F129" s="216" t="s">
        <v>137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SUM(P130:P139)</f>
        <v>0</v>
      </c>
      <c r="Q129" s="210"/>
      <c r="R129" s="211">
        <f>SUM(R130:R139)</f>
        <v>0</v>
      </c>
      <c r="S129" s="210"/>
      <c r="T129" s="212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86</v>
      </c>
      <c r="AT129" s="214" t="s">
        <v>77</v>
      </c>
      <c r="AU129" s="214" t="s">
        <v>86</v>
      </c>
      <c r="AY129" s="213" t="s">
        <v>136</v>
      </c>
      <c r="BK129" s="215">
        <f>SUM(BK130:BK139)</f>
        <v>0</v>
      </c>
    </row>
    <row r="130" s="2" customFormat="1" ht="33" customHeight="1">
      <c r="A130" s="37"/>
      <c r="B130" s="38"/>
      <c r="C130" s="218" t="s">
        <v>86</v>
      </c>
      <c r="D130" s="218" t="s">
        <v>138</v>
      </c>
      <c r="E130" s="219" t="s">
        <v>139</v>
      </c>
      <c r="F130" s="220" t="s">
        <v>140</v>
      </c>
      <c r="G130" s="221" t="s">
        <v>141</v>
      </c>
      <c r="H130" s="222">
        <v>186.90000000000001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142</v>
      </c>
      <c r="AT130" s="230" t="s">
        <v>138</v>
      </c>
      <c r="AU130" s="230" t="s">
        <v>88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142</v>
      </c>
      <c r="BM130" s="230" t="s">
        <v>143</v>
      </c>
    </row>
    <row r="131" s="13" customFormat="1">
      <c r="A131" s="13"/>
      <c r="B131" s="232"/>
      <c r="C131" s="233"/>
      <c r="D131" s="234" t="s">
        <v>144</v>
      </c>
      <c r="E131" s="235" t="s">
        <v>1</v>
      </c>
      <c r="F131" s="236" t="s">
        <v>145</v>
      </c>
      <c r="G131" s="233"/>
      <c r="H131" s="237">
        <v>186.90000000000001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144</v>
      </c>
      <c r="AU131" s="243" t="s">
        <v>88</v>
      </c>
      <c r="AV131" s="13" t="s">
        <v>88</v>
      </c>
      <c r="AW131" s="13" t="s">
        <v>34</v>
      </c>
      <c r="AX131" s="13" t="s">
        <v>86</v>
      </c>
      <c r="AY131" s="243" t="s">
        <v>136</v>
      </c>
    </row>
    <row r="132" s="2" customFormat="1" ht="33" customHeight="1">
      <c r="A132" s="37"/>
      <c r="B132" s="38"/>
      <c r="C132" s="218" t="s">
        <v>88</v>
      </c>
      <c r="D132" s="218" t="s">
        <v>138</v>
      </c>
      <c r="E132" s="219" t="s">
        <v>146</v>
      </c>
      <c r="F132" s="220" t="s">
        <v>147</v>
      </c>
      <c r="G132" s="221" t="s">
        <v>141</v>
      </c>
      <c r="H132" s="222">
        <v>186.90000000000001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142</v>
      </c>
      <c r="AT132" s="230" t="s">
        <v>138</v>
      </c>
      <c r="AU132" s="230" t="s">
        <v>88</v>
      </c>
      <c r="AY132" s="16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142</v>
      </c>
      <c r="BM132" s="230" t="s">
        <v>148</v>
      </c>
    </row>
    <row r="133" s="2" customFormat="1" ht="33" customHeight="1">
      <c r="A133" s="37"/>
      <c r="B133" s="38"/>
      <c r="C133" s="218" t="s">
        <v>149</v>
      </c>
      <c r="D133" s="218" t="s">
        <v>138</v>
      </c>
      <c r="E133" s="219" t="s">
        <v>150</v>
      </c>
      <c r="F133" s="220" t="s">
        <v>151</v>
      </c>
      <c r="G133" s="221" t="s">
        <v>141</v>
      </c>
      <c r="H133" s="222">
        <v>1869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142</v>
      </c>
      <c r="AT133" s="230" t="s">
        <v>138</v>
      </c>
      <c r="AU133" s="230" t="s">
        <v>88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142</v>
      </c>
      <c r="BM133" s="230" t="s">
        <v>152</v>
      </c>
    </row>
    <row r="134" s="13" customFormat="1">
      <c r="A134" s="13"/>
      <c r="B134" s="232"/>
      <c r="C134" s="233"/>
      <c r="D134" s="234" t="s">
        <v>144</v>
      </c>
      <c r="E134" s="233"/>
      <c r="F134" s="236" t="s">
        <v>153</v>
      </c>
      <c r="G134" s="233"/>
      <c r="H134" s="237">
        <v>1869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144</v>
      </c>
      <c r="AU134" s="243" t="s">
        <v>88</v>
      </c>
      <c r="AV134" s="13" t="s">
        <v>88</v>
      </c>
      <c r="AW134" s="13" t="s">
        <v>4</v>
      </c>
      <c r="AX134" s="13" t="s">
        <v>86</v>
      </c>
      <c r="AY134" s="243" t="s">
        <v>136</v>
      </c>
    </row>
    <row r="135" s="2" customFormat="1" ht="21.75" customHeight="1">
      <c r="A135" s="37"/>
      <c r="B135" s="38"/>
      <c r="C135" s="218" t="s">
        <v>142</v>
      </c>
      <c r="D135" s="218" t="s">
        <v>138</v>
      </c>
      <c r="E135" s="219" t="s">
        <v>154</v>
      </c>
      <c r="F135" s="220" t="s">
        <v>155</v>
      </c>
      <c r="G135" s="221" t="s">
        <v>141</v>
      </c>
      <c r="H135" s="222">
        <v>186.90000000000001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43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142</v>
      </c>
      <c r="AT135" s="230" t="s">
        <v>138</v>
      </c>
      <c r="AU135" s="230" t="s">
        <v>88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86</v>
      </c>
      <c r="BK135" s="231">
        <f>ROUND(I135*H135,2)</f>
        <v>0</v>
      </c>
      <c r="BL135" s="16" t="s">
        <v>142</v>
      </c>
      <c r="BM135" s="230" t="s">
        <v>156</v>
      </c>
    </row>
    <row r="136" s="2" customFormat="1" ht="21.75" customHeight="1">
      <c r="A136" s="37"/>
      <c r="B136" s="38"/>
      <c r="C136" s="218" t="s">
        <v>157</v>
      </c>
      <c r="D136" s="218" t="s">
        <v>138</v>
      </c>
      <c r="E136" s="219" t="s">
        <v>158</v>
      </c>
      <c r="F136" s="220" t="s">
        <v>159</v>
      </c>
      <c r="G136" s="221" t="s">
        <v>141</v>
      </c>
      <c r="H136" s="222">
        <v>186.90000000000001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142</v>
      </c>
      <c r="AT136" s="230" t="s">
        <v>138</v>
      </c>
      <c r="AU136" s="230" t="s">
        <v>88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142</v>
      </c>
      <c r="BM136" s="230" t="s">
        <v>160</v>
      </c>
    </row>
    <row r="137" s="2" customFormat="1" ht="16.5" customHeight="1">
      <c r="A137" s="37"/>
      <c r="B137" s="38"/>
      <c r="C137" s="244" t="s">
        <v>161</v>
      </c>
      <c r="D137" s="244" t="s">
        <v>162</v>
      </c>
      <c r="E137" s="245" t="s">
        <v>163</v>
      </c>
      <c r="F137" s="246" t="s">
        <v>164</v>
      </c>
      <c r="G137" s="247" t="s">
        <v>165</v>
      </c>
      <c r="H137" s="248">
        <v>336.42000000000002</v>
      </c>
      <c r="I137" s="249"/>
      <c r="J137" s="250">
        <f>ROUND(I137*H137,2)</f>
        <v>0</v>
      </c>
      <c r="K137" s="251"/>
      <c r="L137" s="252"/>
      <c r="M137" s="253" t="s">
        <v>1</v>
      </c>
      <c r="N137" s="254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166</v>
      </c>
      <c r="AT137" s="230" t="s">
        <v>162</v>
      </c>
      <c r="AU137" s="230" t="s">
        <v>88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86</v>
      </c>
      <c r="BK137" s="231">
        <f>ROUND(I137*H137,2)</f>
        <v>0</v>
      </c>
      <c r="BL137" s="16" t="s">
        <v>142</v>
      </c>
      <c r="BM137" s="230" t="s">
        <v>167</v>
      </c>
    </row>
    <row r="138" s="13" customFormat="1">
      <c r="A138" s="13"/>
      <c r="B138" s="232"/>
      <c r="C138" s="233"/>
      <c r="D138" s="234" t="s">
        <v>144</v>
      </c>
      <c r="E138" s="233"/>
      <c r="F138" s="236" t="s">
        <v>168</v>
      </c>
      <c r="G138" s="233"/>
      <c r="H138" s="237">
        <v>336.42000000000002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144</v>
      </c>
      <c r="AU138" s="243" t="s">
        <v>88</v>
      </c>
      <c r="AV138" s="13" t="s">
        <v>88</v>
      </c>
      <c r="AW138" s="13" t="s">
        <v>4</v>
      </c>
      <c r="AX138" s="13" t="s">
        <v>86</v>
      </c>
      <c r="AY138" s="243" t="s">
        <v>136</v>
      </c>
    </row>
    <row r="139" s="2" customFormat="1" ht="21.75" customHeight="1">
      <c r="A139" s="37"/>
      <c r="B139" s="38"/>
      <c r="C139" s="218" t="s">
        <v>169</v>
      </c>
      <c r="D139" s="218" t="s">
        <v>138</v>
      </c>
      <c r="E139" s="219" t="s">
        <v>170</v>
      </c>
      <c r="F139" s="220" t="s">
        <v>171</v>
      </c>
      <c r="G139" s="221" t="s">
        <v>172</v>
      </c>
      <c r="H139" s="222">
        <v>623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142</v>
      </c>
      <c r="AT139" s="230" t="s">
        <v>138</v>
      </c>
      <c r="AU139" s="230" t="s">
        <v>88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142</v>
      </c>
      <c r="BM139" s="230" t="s">
        <v>173</v>
      </c>
    </row>
    <row r="140" s="12" customFormat="1" ht="22.8" customHeight="1">
      <c r="A140" s="12"/>
      <c r="B140" s="202"/>
      <c r="C140" s="203"/>
      <c r="D140" s="204" t="s">
        <v>77</v>
      </c>
      <c r="E140" s="216" t="s">
        <v>174</v>
      </c>
      <c r="F140" s="216" t="s">
        <v>175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SUM(P141:P151)</f>
        <v>0</v>
      </c>
      <c r="Q140" s="210"/>
      <c r="R140" s="211">
        <f>SUM(R141:R151)</f>
        <v>0</v>
      </c>
      <c r="S140" s="210"/>
      <c r="T140" s="212">
        <f>SUM(T141:T151)</f>
        <v>704.68715999999995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86</v>
      </c>
      <c r="AT140" s="214" t="s">
        <v>77</v>
      </c>
      <c r="AU140" s="214" t="s">
        <v>86</v>
      </c>
      <c r="AY140" s="213" t="s">
        <v>136</v>
      </c>
      <c r="BK140" s="215">
        <f>SUM(BK141:BK151)</f>
        <v>0</v>
      </c>
    </row>
    <row r="141" s="2" customFormat="1" ht="21.75" customHeight="1">
      <c r="A141" s="37"/>
      <c r="B141" s="38"/>
      <c r="C141" s="218" t="s">
        <v>166</v>
      </c>
      <c r="D141" s="218" t="s">
        <v>138</v>
      </c>
      <c r="E141" s="219" t="s">
        <v>176</v>
      </c>
      <c r="F141" s="220" t="s">
        <v>177</v>
      </c>
      <c r="G141" s="221" t="s">
        <v>178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142</v>
      </c>
      <c r="AT141" s="230" t="s">
        <v>138</v>
      </c>
      <c r="AU141" s="230" t="s">
        <v>88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142</v>
      </c>
      <c r="BM141" s="230" t="s">
        <v>179</v>
      </c>
    </row>
    <row r="142" s="2" customFormat="1" ht="21.75" customHeight="1">
      <c r="A142" s="37"/>
      <c r="B142" s="38"/>
      <c r="C142" s="218" t="s">
        <v>174</v>
      </c>
      <c r="D142" s="218" t="s">
        <v>138</v>
      </c>
      <c r="E142" s="219" t="s">
        <v>180</v>
      </c>
      <c r="F142" s="220" t="s">
        <v>181</v>
      </c>
      <c r="G142" s="221" t="s">
        <v>165</v>
      </c>
      <c r="H142" s="222">
        <v>30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1</v>
      </c>
      <c r="T142" s="229">
        <f>S142*H142</f>
        <v>30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142</v>
      </c>
      <c r="AT142" s="230" t="s">
        <v>138</v>
      </c>
      <c r="AU142" s="230" t="s">
        <v>88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86</v>
      </c>
      <c r="BK142" s="231">
        <f>ROUND(I142*H142,2)</f>
        <v>0</v>
      </c>
      <c r="BL142" s="16" t="s">
        <v>142</v>
      </c>
      <c r="BM142" s="230" t="s">
        <v>182</v>
      </c>
    </row>
    <row r="143" s="2" customFormat="1" ht="21.75" customHeight="1">
      <c r="A143" s="37"/>
      <c r="B143" s="38"/>
      <c r="C143" s="218" t="s">
        <v>183</v>
      </c>
      <c r="D143" s="218" t="s">
        <v>138</v>
      </c>
      <c r="E143" s="219" t="s">
        <v>184</v>
      </c>
      <c r="F143" s="220" t="s">
        <v>185</v>
      </c>
      <c r="G143" s="221" t="s">
        <v>186</v>
      </c>
      <c r="H143" s="222">
        <v>24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0.16500000000000001</v>
      </c>
      <c r="T143" s="229">
        <f>S143*H143</f>
        <v>3.96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142</v>
      </c>
      <c r="AT143" s="230" t="s">
        <v>138</v>
      </c>
      <c r="AU143" s="230" t="s">
        <v>88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142</v>
      </c>
      <c r="BM143" s="230" t="s">
        <v>187</v>
      </c>
    </row>
    <row r="144" s="2" customFormat="1" ht="21.75" customHeight="1">
      <c r="A144" s="37"/>
      <c r="B144" s="38"/>
      <c r="C144" s="218" t="s">
        <v>188</v>
      </c>
      <c r="D144" s="218" t="s">
        <v>138</v>
      </c>
      <c r="E144" s="219" t="s">
        <v>189</v>
      </c>
      <c r="F144" s="220" t="s">
        <v>190</v>
      </c>
      <c r="G144" s="221" t="s">
        <v>191</v>
      </c>
      <c r="H144" s="222">
        <v>42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0.00198</v>
      </c>
      <c r="T144" s="229">
        <f>S144*H144</f>
        <v>0.083159999999999998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142</v>
      </c>
      <c r="AT144" s="230" t="s">
        <v>138</v>
      </c>
      <c r="AU144" s="230" t="s">
        <v>88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142</v>
      </c>
      <c r="BM144" s="230" t="s">
        <v>192</v>
      </c>
    </row>
    <row r="145" s="2" customFormat="1" ht="21.75" customHeight="1">
      <c r="A145" s="37"/>
      <c r="B145" s="38"/>
      <c r="C145" s="218" t="s">
        <v>193</v>
      </c>
      <c r="D145" s="218" t="s">
        <v>138</v>
      </c>
      <c r="E145" s="219" t="s">
        <v>194</v>
      </c>
      <c r="F145" s="220" t="s">
        <v>195</v>
      </c>
      <c r="G145" s="221" t="s">
        <v>186</v>
      </c>
      <c r="H145" s="222">
        <v>2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0.192</v>
      </c>
      <c r="T145" s="229">
        <f>S145*H145</f>
        <v>0.38400000000000001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142</v>
      </c>
      <c r="AT145" s="230" t="s">
        <v>138</v>
      </c>
      <c r="AU145" s="230" t="s">
        <v>88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86</v>
      </c>
      <c r="BK145" s="231">
        <f>ROUND(I145*H145,2)</f>
        <v>0</v>
      </c>
      <c r="BL145" s="16" t="s">
        <v>142</v>
      </c>
      <c r="BM145" s="230" t="s">
        <v>196</v>
      </c>
    </row>
    <row r="146" s="2" customFormat="1" ht="21.75" customHeight="1">
      <c r="A146" s="37"/>
      <c r="B146" s="38"/>
      <c r="C146" s="218" t="s">
        <v>197</v>
      </c>
      <c r="D146" s="218" t="s">
        <v>138</v>
      </c>
      <c r="E146" s="219" t="s">
        <v>198</v>
      </c>
      <c r="F146" s="220" t="s">
        <v>199</v>
      </c>
      <c r="G146" s="221" t="s">
        <v>141</v>
      </c>
      <c r="H146" s="222">
        <v>1272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0.34999999999999998</v>
      </c>
      <c r="T146" s="229">
        <f>S146*H146</f>
        <v>445.19999999999999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142</v>
      </c>
      <c r="AT146" s="230" t="s">
        <v>138</v>
      </c>
      <c r="AU146" s="230" t="s">
        <v>88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142</v>
      </c>
      <c r="BM146" s="230" t="s">
        <v>200</v>
      </c>
    </row>
    <row r="147" s="2" customFormat="1" ht="21.75" customHeight="1">
      <c r="A147" s="37"/>
      <c r="B147" s="38"/>
      <c r="C147" s="218" t="s">
        <v>201</v>
      </c>
      <c r="D147" s="218" t="s">
        <v>138</v>
      </c>
      <c r="E147" s="219" t="s">
        <v>202</v>
      </c>
      <c r="F147" s="220" t="s">
        <v>203</v>
      </c>
      <c r="G147" s="221" t="s">
        <v>141</v>
      </c>
      <c r="H147" s="222">
        <v>102.3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2.2000000000000002</v>
      </c>
      <c r="T147" s="229">
        <f>S147*H147</f>
        <v>225.06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142</v>
      </c>
      <c r="AT147" s="230" t="s">
        <v>138</v>
      </c>
      <c r="AU147" s="230" t="s">
        <v>88</v>
      </c>
      <c r="AY147" s="16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86</v>
      </c>
      <c r="BK147" s="231">
        <f>ROUND(I147*H147,2)</f>
        <v>0</v>
      </c>
      <c r="BL147" s="16" t="s">
        <v>142</v>
      </c>
      <c r="BM147" s="230" t="s">
        <v>204</v>
      </c>
    </row>
    <row r="148" s="13" customFormat="1">
      <c r="A148" s="13"/>
      <c r="B148" s="232"/>
      <c r="C148" s="233"/>
      <c r="D148" s="234" t="s">
        <v>144</v>
      </c>
      <c r="E148" s="235" t="s">
        <v>1</v>
      </c>
      <c r="F148" s="236" t="s">
        <v>205</v>
      </c>
      <c r="G148" s="233"/>
      <c r="H148" s="237">
        <v>49.100000000000001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144</v>
      </c>
      <c r="AU148" s="243" t="s">
        <v>88</v>
      </c>
      <c r="AV148" s="13" t="s">
        <v>88</v>
      </c>
      <c r="AW148" s="13" t="s">
        <v>34</v>
      </c>
      <c r="AX148" s="13" t="s">
        <v>78</v>
      </c>
      <c r="AY148" s="243" t="s">
        <v>136</v>
      </c>
    </row>
    <row r="149" s="13" customFormat="1">
      <c r="A149" s="13"/>
      <c r="B149" s="232"/>
      <c r="C149" s="233"/>
      <c r="D149" s="234" t="s">
        <v>144</v>
      </c>
      <c r="E149" s="235" t="s">
        <v>1</v>
      </c>
      <c r="F149" s="236" t="s">
        <v>206</v>
      </c>
      <c r="G149" s="233"/>
      <c r="H149" s="237">
        <v>40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144</v>
      </c>
      <c r="AU149" s="243" t="s">
        <v>88</v>
      </c>
      <c r="AV149" s="13" t="s">
        <v>88</v>
      </c>
      <c r="AW149" s="13" t="s">
        <v>34</v>
      </c>
      <c r="AX149" s="13" t="s">
        <v>78</v>
      </c>
      <c r="AY149" s="243" t="s">
        <v>136</v>
      </c>
    </row>
    <row r="150" s="13" customFormat="1">
      <c r="A150" s="13"/>
      <c r="B150" s="232"/>
      <c r="C150" s="233"/>
      <c r="D150" s="234" t="s">
        <v>144</v>
      </c>
      <c r="E150" s="235" t="s">
        <v>1</v>
      </c>
      <c r="F150" s="236" t="s">
        <v>207</v>
      </c>
      <c r="G150" s="233"/>
      <c r="H150" s="237">
        <v>13.199999999999999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144</v>
      </c>
      <c r="AU150" s="243" t="s">
        <v>88</v>
      </c>
      <c r="AV150" s="13" t="s">
        <v>88</v>
      </c>
      <c r="AW150" s="13" t="s">
        <v>34</v>
      </c>
      <c r="AX150" s="13" t="s">
        <v>78</v>
      </c>
      <c r="AY150" s="243" t="s">
        <v>136</v>
      </c>
    </row>
    <row r="151" s="14" customFormat="1">
      <c r="A151" s="14"/>
      <c r="B151" s="255"/>
      <c r="C151" s="256"/>
      <c r="D151" s="234" t="s">
        <v>144</v>
      </c>
      <c r="E151" s="257" t="s">
        <v>1</v>
      </c>
      <c r="F151" s="258" t="s">
        <v>208</v>
      </c>
      <c r="G151" s="256"/>
      <c r="H151" s="259">
        <v>102.3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144</v>
      </c>
      <c r="AU151" s="265" t="s">
        <v>88</v>
      </c>
      <c r="AV151" s="14" t="s">
        <v>142</v>
      </c>
      <c r="AW151" s="14" t="s">
        <v>34</v>
      </c>
      <c r="AX151" s="14" t="s">
        <v>86</v>
      </c>
      <c r="AY151" s="265" t="s">
        <v>136</v>
      </c>
    </row>
    <row r="152" s="12" customFormat="1" ht="22.8" customHeight="1">
      <c r="A152" s="12"/>
      <c r="B152" s="202"/>
      <c r="C152" s="203"/>
      <c r="D152" s="204" t="s">
        <v>77</v>
      </c>
      <c r="E152" s="216" t="s">
        <v>209</v>
      </c>
      <c r="F152" s="216" t="s">
        <v>210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SUM(P153:P171)</f>
        <v>0</v>
      </c>
      <c r="Q152" s="210"/>
      <c r="R152" s="211">
        <f>SUM(R153:R171)</f>
        <v>0</v>
      </c>
      <c r="S152" s="210"/>
      <c r="T152" s="212">
        <f>SUM(T153:T171)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86</v>
      </c>
      <c r="AT152" s="214" t="s">
        <v>77</v>
      </c>
      <c r="AU152" s="214" t="s">
        <v>86</v>
      </c>
      <c r="AY152" s="213" t="s">
        <v>136</v>
      </c>
      <c r="BK152" s="215">
        <f>SUM(BK153:BK171)</f>
        <v>0</v>
      </c>
    </row>
    <row r="153" s="2" customFormat="1" ht="16.5" customHeight="1">
      <c r="A153" s="37"/>
      <c r="B153" s="38"/>
      <c r="C153" s="218" t="s">
        <v>8</v>
      </c>
      <c r="D153" s="218" t="s">
        <v>138</v>
      </c>
      <c r="E153" s="219" t="s">
        <v>211</v>
      </c>
      <c r="F153" s="220" t="s">
        <v>212</v>
      </c>
      <c r="G153" s="221" t="s">
        <v>165</v>
      </c>
      <c r="H153" s="222">
        <v>710.56700000000001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142</v>
      </c>
      <c r="AT153" s="230" t="s">
        <v>138</v>
      </c>
      <c r="AU153" s="230" t="s">
        <v>88</v>
      </c>
      <c r="AY153" s="16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86</v>
      </c>
      <c r="BK153" s="231">
        <f>ROUND(I153*H153,2)</f>
        <v>0</v>
      </c>
      <c r="BL153" s="16" t="s">
        <v>142</v>
      </c>
      <c r="BM153" s="230" t="s">
        <v>213</v>
      </c>
    </row>
    <row r="154" s="2" customFormat="1" ht="21.75" customHeight="1">
      <c r="A154" s="37"/>
      <c r="B154" s="38"/>
      <c r="C154" s="218" t="s">
        <v>214</v>
      </c>
      <c r="D154" s="218" t="s">
        <v>138</v>
      </c>
      <c r="E154" s="219" t="s">
        <v>215</v>
      </c>
      <c r="F154" s="220" t="s">
        <v>216</v>
      </c>
      <c r="G154" s="221" t="s">
        <v>165</v>
      </c>
      <c r="H154" s="222">
        <v>710.56700000000001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142</v>
      </c>
      <c r="AT154" s="230" t="s">
        <v>138</v>
      </c>
      <c r="AU154" s="230" t="s">
        <v>88</v>
      </c>
      <c r="AY154" s="16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142</v>
      </c>
      <c r="BM154" s="230" t="s">
        <v>217</v>
      </c>
    </row>
    <row r="155" s="2" customFormat="1" ht="21.75" customHeight="1">
      <c r="A155" s="37"/>
      <c r="B155" s="38"/>
      <c r="C155" s="218" t="s">
        <v>218</v>
      </c>
      <c r="D155" s="218" t="s">
        <v>138</v>
      </c>
      <c r="E155" s="219" t="s">
        <v>219</v>
      </c>
      <c r="F155" s="220" t="s">
        <v>220</v>
      </c>
      <c r="G155" s="221" t="s">
        <v>165</v>
      </c>
      <c r="H155" s="222">
        <v>8526.8040000000001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142</v>
      </c>
      <c r="AT155" s="230" t="s">
        <v>138</v>
      </c>
      <c r="AU155" s="230" t="s">
        <v>88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142</v>
      </c>
      <c r="BM155" s="230" t="s">
        <v>221</v>
      </c>
    </row>
    <row r="156" s="13" customFormat="1">
      <c r="A156" s="13"/>
      <c r="B156" s="232"/>
      <c r="C156" s="233"/>
      <c r="D156" s="234" t="s">
        <v>144</v>
      </c>
      <c r="E156" s="233"/>
      <c r="F156" s="236" t="s">
        <v>222</v>
      </c>
      <c r="G156" s="233"/>
      <c r="H156" s="237">
        <v>8526.8040000000001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144</v>
      </c>
      <c r="AU156" s="243" t="s">
        <v>88</v>
      </c>
      <c r="AV156" s="13" t="s">
        <v>88</v>
      </c>
      <c r="AW156" s="13" t="s">
        <v>4</v>
      </c>
      <c r="AX156" s="13" t="s">
        <v>86</v>
      </c>
      <c r="AY156" s="243" t="s">
        <v>136</v>
      </c>
    </row>
    <row r="157" s="2" customFormat="1" ht="16.5" customHeight="1">
      <c r="A157" s="37"/>
      <c r="B157" s="38"/>
      <c r="C157" s="218" t="s">
        <v>223</v>
      </c>
      <c r="D157" s="218" t="s">
        <v>138</v>
      </c>
      <c r="E157" s="219" t="s">
        <v>224</v>
      </c>
      <c r="F157" s="220" t="s">
        <v>225</v>
      </c>
      <c r="G157" s="221" t="s">
        <v>165</v>
      </c>
      <c r="H157" s="222">
        <v>710.56700000000001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43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142</v>
      </c>
      <c r="AT157" s="230" t="s">
        <v>138</v>
      </c>
      <c r="AU157" s="230" t="s">
        <v>88</v>
      </c>
      <c r="AY157" s="16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86</v>
      </c>
      <c r="BK157" s="231">
        <f>ROUND(I157*H157,2)</f>
        <v>0</v>
      </c>
      <c r="BL157" s="16" t="s">
        <v>142</v>
      </c>
      <c r="BM157" s="230" t="s">
        <v>226</v>
      </c>
    </row>
    <row r="158" s="2" customFormat="1" ht="55.5" customHeight="1">
      <c r="A158" s="37"/>
      <c r="B158" s="38"/>
      <c r="C158" s="218" t="s">
        <v>227</v>
      </c>
      <c r="D158" s="218" t="s">
        <v>138</v>
      </c>
      <c r="E158" s="219" t="s">
        <v>228</v>
      </c>
      <c r="F158" s="220" t="s">
        <v>229</v>
      </c>
      <c r="G158" s="221" t="s">
        <v>165</v>
      </c>
      <c r="H158" s="222">
        <v>0.29999999999999999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142</v>
      </c>
      <c r="AT158" s="230" t="s">
        <v>138</v>
      </c>
      <c r="AU158" s="230" t="s">
        <v>88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142</v>
      </c>
      <c r="BM158" s="230" t="s">
        <v>230</v>
      </c>
    </row>
    <row r="159" s="2" customFormat="1">
      <c r="A159" s="37"/>
      <c r="B159" s="38"/>
      <c r="C159" s="39"/>
      <c r="D159" s="234" t="s">
        <v>231</v>
      </c>
      <c r="E159" s="39"/>
      <c r="F159" s="266" t="s">
        <v>232</v>
      </c>
      <c r="G159" s="39"/>
      <c r="H159" s="39"/>
      <c r="I159" s="267"/>
      <c r="J159" s="39"/>
      <c r="K159" s="39"/>
      <c r="L159" s="43"/>
      <c r="M159" s="268"/>
      <c r="N159" s="269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231</v>
      </c>
      <c r="AU159" s="16" t="s">
        <v>88</v>
      </c>
    </row>
    <row r="160" s="2" customFormat="1" ht="33" customHeight="1">
      <c r="A160" s="37"/>
      <c r="B160" s="38"/>
      <c r="C160" s="218" t="s">
        <v>233</v>
      </c>
      <c r="D160" s="218" t="s">
        <v>138</v>
      </c>
      <c r="E160" s="219" t="s">
        <v>234</v>
      </c>
      <c r="F160" s="220" t="s">
        <v>235</v>
      </c>
      <c r="G160" s="221" t="s">
        <v>165</v>
      </c>
      <c r="H160" s="222">
        <v>35.539999999999999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142</v>
      </c>
      <c r="AT160" s="230" t="s">
        <v>138</v>
      </c>
      <c r="AU160" s="230" t="s">
        <v>88</v>
      </c>
      <c r="AY160" s="16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86</v>
      </c>
      <c r="BK160" s="231">
        <f>ROUND(I160*H160,2)</f>
        <v>0</v>
      </c>
      <c r="BL160" s="16" t="s">
        <v>142</v>
      </c>
      <c r="BM160" s="230" t="s">
        <v>236</v>
      </c>
    </row>
    <row r="161" s="2" customFormat="1" ht="33" customHeight="1">
      <c r="A161" s="37"/>
      <c r="B161" s="38"/>
      <c r="C161" s="218" t="s">
        <v>7</v>
      </c>
      <c r="D161" s="218" t="s">
        <v>138</v>
      </c>
      <c r="E161" s="219" t="s">
        <v>237</v>
      </c>
      <c r="F161" s="220" t="s">
        <v>238</v>
      </c>
      <c r="G161" s="221" t="s">
        <v>165</v>
      </c>
      <c r="H161" s="222">
        <v>5.8799999999999999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43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142</v>
      </c>
      <c r="AT161" s="230" t="s">
        <v>138</v>
      </c>
      <c r="AU161" s="230" t="s">
        <v>88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86</v>
      </c>
      <c r="BK161" s="231">
        <f>ROUND(I161*H161,2)</f>
        <v>0</v>
      </c>
      <c r="BL161" s="16" t="s">
        <v>142</v>
      </c>
      <c r="BM161" s="230" t="s">
        <v>239</v>
      </c>
    </row>
    <row r="162" s="2" customFormat="1" ht="33" customHeight="1">
      <c r="A162" s="37"/>
      <c r="B162" s="38"/>
      <c r="C162" s="218" t="s">
        <v>240</v>
      </c>
      <c r="D162" s="218" t="s">
        <v>138</v>
      </c>
      <c r="E162" s="219" t="s">
        <v>241</v>
      </c>
      <c r="F162" s="220" t="s">
        <v>242</v>
      </c>
      <c r="G162" s="221" t="s">
        <v>165</v>
      </c>
      <c r="H162" s="222">
        <v>30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43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142</v>
      </c>
      <c r="AT162" s="230" t="s">
        <v>138</v>
      </c>
      <c r="AU162" s="230" t="s">
        <v>88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142</v>
      </c>
      <c r="BM162" s="230" t="s">
        <v>243</v>
      </c>
    </row>
    <row r="163" s="2" customFormat="1" ht="33" customHeight="1">
      <c r="A163" s="37"/>
      <c r="B163" s="38"/>
      <c r="C163" s="218" t="s">
        <v>244</v>
      </c>
      <c r="D163" s="218" t="s">
        <v>138</v>
      </c>
      <c r="E163" s="219" t="s">
        <v>245</v>
      </c>
      <c r="F163" s="220" t="s">
        <v>246</v>
      </c>
      <c r="G163" s="221" t="s">
        <v>165</v>
      </c>
      <c r="H163" s="222">
        <v>196.02000000000001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142</v>
      </c>
      <c r="AT163" s="230" t="s">
        <v>138</v>
      </c>
      <c r="AU163" s="230" t="s">
        <v>88</v>
      </c>
      <c r="AY163" s="16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86</v>
      </c>
      <c r="BK163" s="231">
        <f>ROUND(I163*H163,2)</f>
        <v>0</v>
      </c>
      <c r="BL163" s="16" t="s">
        <v>142</v>
      </c>
      <c r="BM163" s="230" t="s">
        <v>247</v>
      </c>
    </row>
    <row r="164" s="2" customFormat="1" ht="44.25" customHeight="1">
      <c r="A164" s="37"/>
      <c r="B164" s="38"/>
      <c r="C164" s="218" t="s">
        <v>248</v>
      </c>
      <c r="D164" s="218" t="s">
        <v>138</v>
      </c>
      <c r="E164" s="219" t="s">
        <v>249</v>
      </c>
      <c r="F164" s="220" t="s">
        <v>250</v>
      </c>
      <c r="G164" s="221" t="s">
        <v>165</v>
      </c>
      <c r="H164" s="222">
        <v>409.36000000000001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142</v>
      </c>
      <c r="AT164" s="230" t="s">
        <v>138</v>
      </c>
      <c r="AU164" s="230" t="s">
        <v>88</v>
      </c>
      <c r="AY164" s="16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86</v>
      </c>
      <c r="BK164" s="231">
        <f>ROUND(I164*H164,2)</f>
        <v>0</v>
      </c>
      <c r="BL164" s="16" t="s">
        <v>142</v>
      </c>
      <c r="BM164" s="230" t="s">
        <v>251</v>
      </c>
    </row>
    <row r="165" s="13" customFormat="1">
      <c r="A165" s="13"/>
      <c r="B165" s="232"/>
      <c r="C165" s="233"/>
      <c r="D165" s="234" t="s">
        <v>144</v>
      </c>
      <c r="E165" s="235" t="s">
        <v>1</v>
      </c>
      <c r="F165" s="236" t="s">
        <v>252</v>
      </c>
      <c r="G165" s="233"/>
      <c r="H165" s="237">
        <v>706.13999999999999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144</v>
      </c>
      <c r="AU165" s="243" t="s">
        <v>88</v>
      </c>
      <c r="AV165" s="13" t="s">
        <v>88</v>
      </c>
      <c r="AW165" s="13" t="s">
        <v>34</v>
      </c>
      <c r="AX165" s="13" t="s">
        <v>78</v>
      </c>
      <c r="AY165" s="243" t="s">
        <v>136</v>
      </c>
    </row>
    <row r="166" s="13" customFormat="1">
      <c r="A166" s="13"/>
      <c r="B166" s="232"/>
      <c r="C166" s="233"/>
      <c r="D166" s="234" t="s">
        <v>144</v>
      </c>
      <c r="E166" s="235" t="s">
        <v>1</v>
      </c>
      <c r="F166" s="236" t="s">
        <v>253</v>
      </c>
      <c r="G166" s="233"/>
      <c r="H166" s="237">
        <v>-0.29999999999999999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144</v>
      </c>
      <c r="AU166" s="243" t="s">
        <v>88</v>
      </c>
      <c r="AV166" s="13" t="s">
        <v>88</v>
      </c>
      <c r="AW166" s="13" t="s">
        <v>34</v>
      </c>
      <c r="AX166" s="13" t="s">
        <v>78</v>
      </c>
      <c r="AY166" s="243" t="s">
        <v>136</v>
      </c>
    </row>
    <row r="167" s="13" customFormat="1">
      <c r="A167" s="13"/>
      <c r="B167" s="232"/>
      <c r="C167" s="233"/>
      <c r="D167" s="234" t="s">
        <v>144</v>
      </c>
      <c r="E167" s="235" t="s">
        <v>1</v>
      </c>
      <c r="F167" s="236" t="s">
        <v>254</v>
      </c>
      <c r="G167" s="233"/>
      <c r="H167" s="237">
        <v>-35.539999999999999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144</v>
      </c>
      <c r="AU167" s="243" t="s">
        <v>88</v>
      </c>
      <c r="AV167" s="13" t="s">
        <v>88</v>
      </c>
      <c r="AW167" s="13" t="s">
        <v>34</v>
      </c>
      <c r="AX167" s="13" t="s">
        <v>78</v>
      </c>
      <c r="AY167" s="243" t="s">
        <v>136</v>
      </c>
    </row>
    <row r="168" s="13" customFormat="1">
      <c r="A168" s="13"/>
      <c r="B168" s="232"/>
      <c r="C168" s="233"/>
      <c r="D168" s="234" t="s">
        <v>144</v>
      </c>
      <c r="E168" s="235" t="s">
        <v>1</v>
      </c>
      <c r="F168" s="236" t="s">
        <v>255</v>
      </c>
      <c r="G168" s="233"/>
      <c r="H168" s="237">
        <v>-30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144</v>
      </c>
      <c r="AU168" s="243" t="s">
        <v>88</v>
      </c>
      <c r="AV168" s="13" t="s">
        <v>88</v>
      </c>
      <c r="AW168" s="13" t="s">
        <v>34</v>
      </c>
      <c r="AX168" s="13" t="s">
        <v>78</v>
      </c>
      <c r="AY168" s="243" t="s">
        <v>136</v>
      </c>
    </row>
    <row r="169" s="13" customFormat="1">
      <c r="A169" s="13"/>
      <c r="B169" s="232"/>
      <c r="C169" s="233"/>
      <c r="D169" s="234" t="s">
        <v>144</v>
      </c>
      <c r="E169" s="235" t="s">
        <v>1</v>
      </c>
      <c r="F169" s="236" t="s">
        <v>256</v>
      </c>
      <c r="G169" s="233"/>
      <c r="H169" s="237">
        <v>-225.06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144</v>
      </c>
      <c r="AU169" s="243" t="s">
        <v>88</v>
      </c>
      <c r="AV169" s="13" t="s">
        <v>88</v>
      </c>
      <c r="AW169" s="13" t="s">
        <v>34</v>
      </c>
      <c r="AX169" s="13" t="s">
        <v>78</v>
      </c>
      <c r="AY169" s="243" t="s">
        <v>136</v>
      </c>
    </row>
    <row r="170" s="13" customFormat="1">
      <c r="A170" s="13"/>
      <c r="B170" s="232"/>
      <c r="C170" s="233"/>
      <c r="D170" s="234" t="s">
        <v>144</v>
      </c>
      <c r="E170" s="235" t="s">
        <v>1</v>
      </c>
      <c r="F170" s="236" t="s">
        <v>257</v>
      </c>
      <c r="G170" s="233"/>
      <c r="H170" s="237">
        <v>-5.8799999999999999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144</v>
      </c>
      <c r="AU170" s="243" t="s">
        <v>88</v>
      </c>
      <c r="AV170" s="13" t="s">
        <v>88</v>
      </c>
      <c r="AW170" s="13" t="s">
        <v>34</v>
      </c>
      <c r="AX170" s="13" t="s">
        <v>78</v>
      </c>
      <c r="AY170" s="243" t="s">
        <v>136</v>
      </c>
    </row>
    <row r="171" s="14" customFormat="1">
      <c r="A171" s="14"/>
      <c r="B171" s="255"/>
      <c r="C171" s="256"/>
      <c r="D171" s="234" t="s">
        <v>144</v>
      </c>
      <c r="E171" s="257" t="s">
        <v>1</v>
      </c>
      <c r="F171" s="258" t="s">
        <v>208</v>
      </c>
      <c r="G171" s="256"/>
      <c r="H171" s="259">
        <v>409.36000000000007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5" t="s">
        <v>144</v>
      </c>
      <c r="AU171" s="265" t="s">
        <v>88</v>
      </c>
      <c r="AV171" s="14" t="s">
        <v>142</v>
      </c>
      <c r="AW171" s="14" t="s">
        <v>34</v>
      </c>
      <c r="AX171" s="14" t="s">
        <v>86</v>
      </c>
      <c r="AY171" s="265" t="s">
        <v>136</v>
      </c>
    </row>
    <row r="172" s="12" customFormat="1" ht="25.92" customHeight="1">
      <c r="A172" s="12"/>
      <c r="B172" s="202"/>
      <c r="C172" s="203"/>
      <c r="D172" s="204" t="s">
        <v>77</v>
      </c>
      <c r="E172" s="205" t="s">
        <v>258</v>
      </c>
      <c r="F172" s="205" t="s">
        <v>259</v>
      </c>
      <c r="G172" s="203"/>
      <c r="H172" s="203"/>
      <c r="I172" s="206"/>
      <c r="J172" s="207">
        <f>BK172</f>
        <v>0</v>
      </c>
      <c r="K172" s="203"/>
      <c r="L172" s="208"/>
      <c r="M172" s="209"/>
      <c r="N172" s="210"/>
      <c r="O172" s="210"/>
      <c r="P172" s="211">
        <f>P173</f>
        <v>0</v>
      </c>
      <c r="Q172" s="210"/>
      <c r="R172" s="211">
        <f>R173</f>
        <v>0</v>
      </c>
      <c r="S172" s="210"/>
      <c r="T172" s="212">
        <f>T173</f>
        <v>5.8799999999999999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88</v>
      </c>
      <c r="AT172" s="214" t="s">
        <v>77</v>
      </c>
      <c r="AU172" s="214" t="s">
        <v>78</v>
      </c>
      <c r="AY172" s="213" t="s">
        <v>136</v>
      </c>
      <c r="BK172" s="215">
        <f>BK173</f>
        <v>0</v>
      </c>
    </row>
    <row r="173" s="12" customFormat="1" ht="22.8" customHeight="1">
      <c r="A173" s="12"/>
      <c r="B173" s="202"/>
      <c r="C173" s="203"/>
      <c r="D173" s="204" t="s">
        <v>77</v>
      </c>
      <c r="E173" s="216" t="s">
        <v>260</v>
      </c>
      <c r="F173" s="216" t="s">
        <v>261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P174</f>
        <v>0</v>
      </c>
      <c r="Q173" s="210"/>
      <c r="R173" s="211">
        <f>R174</f>
        <v>0</v>
      </c>
      <c r="S173" s="210"/>
      <c r="T173" s="212">
        <f>T174</f>
        <v>5.8799999999999999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88</v>
      </c>
      <c r="AT173" s="214" t="s">
        <v>77</v>
      </c>
      <c r="AU173" s="214" t="s">
        <v>86</v>
      </c>
      <c r="AY173" s="213" t="s">
        <v>136</v>
      </c>
      <c r="BK173" s="215">
        <f>BK174</f>
        <v>0</v>
      </c>
    </row>
    <row r="174" s="2" customFormat="1" ht="21.75" customHeight="1">
      <c r="A174" s="37"/>
      <c r="B174" s="38"/>
      <c r="C174" s="218" t="s">
        <v>262</v>
      </c>
      <c r="D174" s="218" t="s">
        <v>138</v>
      </c>
      <c r="E174" s="219" t="s">
        <v>263</v>
      </c>
      <c r="F174" s="220" t="s">
        <v>264</v>
      </c>
      <c r="G174" s="221" t="s">
        <v>172</v>
      </c>
      <c r="H174" s="222">
        <v>588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0.01</v>
      </c>
      <c r="T174" s="229">
        <f>S174*H174</f>
        <v>5.8799999999999999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214</v>
      </c>
      <c r="AT174" s="230" t="s">
        <v>138</v>
      </c>
      <c r="AU174" s="230" t="s">
        <v>88</v>
      </c>
      <c r="AY174" s="16" t="s">
        <v>136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214</v>
      </c>
      <c r="BM174" s="230" t="s">
        <v>265</v>
      </c>
    </row>
    <row r="175" s="12" customFormat="1" ht="25.92" customHeight="1">
      <c r="A175" s="12"/>
      <c r="B175" s="202"/>
      <c r="C175" s="203"/>
      <c r="D175" s="204" t="s">
        <v>77</v>
      </c>
      <c r="E175" s="205" t="s">
        <v>266</v>
      </c>
      <c r="F175" s="205" t="s">
        <v>267</v>
      </c>
      <c r="G175" s="203"/>
      <c r="H175" s="203"/>
      <c r="I175" s="206"/>
      <c r="J175" s="207">
        <f>BK175</f>
        <v>0</v>
      </c>
      <c r="K175" s="203"/>
      <c r="L175" s="208"/>
      <c r="M175" s="209"/>
      <c r="N175" s="210"/>
      <c r="O175" s="210"/>
      <c r="P175" s="211">
        <f>P176+P178+P180+P183</f>
        <v>0</v>
      </c>
      <c r="Q175" s="210"/>
      <c r="R175" s="211">
        <f>R176+R178+R180+R183</f>
        <v>0</v>
      </c>
      <c r="S175" s="210"/>
      <c r="T175" s="212">
        <f>T176+T178+T180+T183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157</v>
      </c>
      <c r="AT175" s="214" t="s">
        <v>77</v>
      </c>
      <c r="AU175" s="214" t="s">
        <v>78</v>
      </c>
      <c r="AY175" s="213" t="s">
        <v>136</v>
      </c>
      <c r="BK175" s="215">
        <f>BK176+BK178+BK180+BK183</f>
        <v>0</v>
      </c>
    </row>
    <row r="176" s="12" customFormat="1" ht="22.8" customHeight="1">
      <c r="A176" s="12"/>
      <c r="B176" s="202"/>
      <c r="C176" s="203"/>
      <c r="D176" s="204" t="s">
        <v>77</v>
      </c>
      <c r="E176" s="216" t="s">
        <v>268</v>
      </c>
      <c r="F176" s="216" t="s">
        <v>269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P177</f>
        <v>0</v>
      </c>
      <c r="Q176" s="210"/>
      <c r="R176" s="211">
        <f>R177</f>
        <v>0</v>
      </c>
      <c r="S176" s="210"/>
      <c r="T176" s="212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157</v>
      </c>
      <c r="AT176" s="214" t="s">
        <v>77</v>
      </c>
      <c r="AU176" s="214" t="s">
        <v>86</v>
      </c>
      <c r="AY176" s="213" t="s">
        <v>136</v>
      </c>
      <c r="BK176" s="215">
        <f>BK177</f>
        <v>0</v>
      </c>
    </row>
    <row r="177" s="2" customFormat="1" ht="33" customHeight="1">
      <c r="A177" s="37"/>
      <c r="B177" s="38"/>
      <c r="C177" s="218" t="s">
        <v>270</v>
      </c>
      <c r="D177" s="218" t="s">
        <v>138</v>
      </c>
      <c r="E177" s="219" t="s">
        <v>271</v>
      </c>
      <c r="F177" s="220" t="s">
        <v>272</v>
      </c>
      <c r="G177" s="221" t="s">
        <v>273</v>
      </c>
      <c r="H177" s="222">
        <v>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43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274</v>
      </c>
      <c r="AT177" s="230" t="s">
        <v>138</v>
      </c>
      <c r="AU177" s="230" t="s">
        <v>88</v>
      </c>
      <c r="AY177" s="16" t="s">
        <v>136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86</v>
      </c>
      <c r="BK177" s="231">
        <f>ROUND(I177*H177,2)</f>
        <v>0</v>
      </c>
      <c r="BL177" s="16" t="s">
        <v>274</v>
      </c>
      <c r="BM177" s="230" t="s">
        <v>275</v>
      </c>
    </row>
    <row r="178" s="12" customFormat="1" ht="22.8" customHeight="1">
      <c r="A178" s="12"/>
      <c r="B178" s="202"/>
      <c r="C178" s="203"/>
      <c r="D178" s="204" t="s">
        <v>77</v>
      </c>
      <c r="E178" s="216" t="s">
        <v>276</v>
      </c>
      <c r="F178" s="216" t="s">
        <v>277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P179</f>
        <v>0</v>
      </c>
      <c r="Q178" s="210"/>
      <c r="R178" s="211">
        <f>R179</f>
        <v>0</v>
      </c>
      <c r="S178" s="210"/>
      <c r="T178" s="21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157</v>
      </c>
      <c r="AT178" s="214" t="s">
        <v>77</v>
      </c>
      <c r="AU178" s="214" t="s">
        <v>86</v>
      </c>
      <c r="AY178" s="213" t="s">
        <v>136</v>
      </c>
      <c r="BK178" s="215">
        <f>BK179</f>
        <v>0</v>
      </c>
    </row>
    <row r="179" s="2" customFormat="1" ht="16.5" customHeight="1">
      <c r="A179" s="37"/>
      <c r="B179" s="38"/>
      <c r="C179" s="218" t="s">
        <v>278</v>
      </c>
      <c r="D179" s="218" t="s">
        <v>138</v>
      </c>
      <c r="E179" s="219" t="s">
        <v>279</v>
      </c>
      <c r="F179" s="220" t="s">
        <v>280</v>
      </c>
      <c r="G179" s="221" t="s">
        <v>273</v>
      </c>
      <c r="H179" s="222">
        <v>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274</v>
      </c>
      <c r="AT179" s="230" t="s">
        <v>138</v>
      </c>
      <c r="AU179" s="230" t="s">
        <v>88</v>
      </c>
      <c r="AY179" s="16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274</v>
      </c>
      <c r="BM179" s="230" t="s">
        <v>281</v>
      </c>
    </row>
    <row r="180" s="12" customFormat="1" ht="22.8" customHeight="1">
      <c r="A180" s="12"/>
      <c r="B180" s="202"/>
      <c r="C180" s="203"/>
      <c r="D180" s="204" t="s">
        <v>77</v>
      </c>
      <c r="E180" s="216" t="s">
        <v>282</v>
      </c>
      <c r="F180" s="216" t="s">
        <v>283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SUM(P181:P182)</f>
        <v>0</v>
      </c>
      <c r="Q180" s="210"/>
      <c r="R180" s="211">
        <f>SUM(R181:R182)</f>
        <v>0</v>
      </c>
      <c r="S180" s="210"/>
      <c r="T180" s="212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157</v>
      </c>
      <c r="AT180" s="214" t="s">
        <v>77</v>
      </c>
      <c r="AU180" s="214" t="s">
        <v>86</v>
      </c>
      <c r="AY180" s="213" t="s">
        <v>136</v>
      </c>
      <c r="BK180" s="215">
        <f>SUM(BK181:BK182)</f>
        <v>0</v>
      </c>
    </row>
    <row r="181" s="2" customFormat="1" ht="16.5" customHeight="1">
      <c r="A181" s="37"/>
      <c r="B181" s="38"/>
      <c r="C181" s="218" t="s">
        <v>284</v>
      </c>
      <c r="D181" s="218" t="s">
        <v>138</v>
      </c>
      <c r="E181" s="219" t="s">
        <v>285</v>
      </c>
      <c r="F181" s="220" t="s">
        <v>286</v>
      </c>
      <c r="G181" s="221" t="s">
        <v>273</v>
      </c>
      <c r="H181" s="222">
        <v>1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43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274</v>
      </c>
      <c r="AT181" s="230" t="s">
        <v>138</v>
      </c>
      <c r="AU181" s="230" t="s">
        <v>88</v>
      </c>
      <c r="AY181" s="16" t="s">
        <v>136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86</v>
      </c>
      <c r="BK181" s="231">
        <f>ROUND(I181*H181,2)</f>
        <v>0</v>
      </c>
      <c r="BL181" s="16" t="s">
        <v>274</v>
      </c>
      <c r="BM181" s="230" t="s">
        <v>287</v>
      </c>
    </row>
    <row r="182" s="2" customFormat="1" ht="21.75" customHeight="1">
      <c r="A182" s="37"/>
      <c r="B182" s="38"/>
      <c r="C182" s="218" t="s">
        <v>288</v>
      </c>
      <c r="D182" s="218" t="s">
        <v>138</v>
      </c>
      <c r="E182" s="219" t="s">
        <v>289</v>
      </c>
      <c r="F182" s="220" t="s">
        <v>290</v>
      </c>
      <c r="G182" s="221" t="s">
        <v>273</v>
      </c>
      <c r="H182" s="222">
        <v>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43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274</v>
      </c>
      <c r="AT182" s="230" t="s">
        <v>138</v>
      </c>
      <c r="AU182" s="230" t="s">
        <v>88</v>
      </c>
      <c r="AY182" s="16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86</v>
      </c>
      <c r="BK182" s="231">
        <f>ROUND(I182*H182,2)</f>
        <v>0</v>
      </c>
      <c r="BL182" s="16" t="s">
        <v>274</v>
      </c>
      <c r="BM182" s="230" t="s">
        <v>291</v>
      </c>
    </row>
    <row r="183" s="12" customFormat="1" ht="22.8" customHeight="1">
      <c r="A183" s="12"/>
      <c r="B183" s="202"/>
      <c r="C183" s="203"/>
      <c r="D183" s="204" t="s">
        <v>77</v>
      </c>
      <c r="E183" s="216" t="s">
        <v>292</v>
      </c>
      <c r="F183" s="216" t="s">
        <v>293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SUM(P184:P185)</f>
        <v>0</v>
      </c>
      <c r="Q183" s="210"/>
      <c r="R183" s="211">
        <f>SUM(R184:R185)</f>
        <v>0</v>
      </c>
      <c r="S183" s="210"/>
      <c r="T183" s="212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157</v>
      </c>
      <c r="AT183" s="214" t="s">
        <v>77</v>
      </c>
      <c r="AU183" s="214" t="s">
        <v>86</v>
      </c>
      <c r="AY183" s="213" t="s">
        <v>136</v>
      </c>
      <c r="BK183" s="215">
        <f>SUM(BK184:BK185)</f>
        <v>0</v>
      </c>
    </row>
    <row r="184" s="2" customFormat="1" ht="33" customHeight="1">
      <c r="A184" s="37"/>
      <c r="B184" s="38"/>
      <c r="C184" s="218" t="s">
        <v>294</v>
      </c>
      <c r="D184" s="218" t="s">
        <v>138</v>
      </c>
      <c r="E184" s="219" t="s">
        <v>295</v>
      </c>
      <c r="F184" s="220" t="s">
        <v>296</v>
      </c>
      <c r="G184" s="221" t="s">
        <v>273</v>
      </c>
      <c r="H184" s="222">
        <v>2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274</v>
      </c>
      <c r="AT184" s="230" t="s">
        <v>138</v>
      </c>
      <c r="AU184" s="230" t="s">
        <v>88</v>
      </c>
      <c r="AY184" s="16" t="s">
        <v>136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86</v>
      </c>
      <c r="BK184" s="231">
        <f>ROUND(I184*H184,2)</f>
        <v>0</v>
      </c>
      <c r="BL184" s="16" t="s">
        <v>274</v>
      </c>
      <c r="BM184" s="230" t="s">
        <v>297</v>
      </c>
    </row>
    <row r="185" s="2" customFormat="1" ht="21.75" customHeight="1">
      <c r="A185" s="37"/>
      <c r="B185" s="38"/>
      <c r="C185" s="218" t="s">
        <v>298</v>
      </c>
      <c r="D185" s="218" t="s">
        <v>138</v>
      </c>
      <c r="E185" s="219" t="s">
        <v>299</v>
      </c>
      <c r="F185" s="220" t="s">
        <v>300</v>
      </c>
      <c r="G185" s="221" t="s">
        <v>273</v>
      </c>
      <c r="H185" s="222">
        <v>1</v>
      </c>
      <c r="I185" s="223"/>
      <c r="J185" s="224">
        <f>ROUND(I185*H185,2)</f>
        <v>0</v>
      </c>
      <c r="K185" s="225"/>
      <c r="L185" s="43"/>
      <c r="M185" s="270" t="s">
        <v>1</v>
      </c>
      <c r="N185" s="271" t="s">
        <v>43</v>
      </c>
      <c r="O185" s="272"/>
      <c r="P185" s="273">
        <f>O185*H185</f>
        <v>0</v>
      </c>
      <c r="Q185" s="273">
        <v>0</v>
      </c>
      <c r="R185" s="273">
        <f>Q185*H185</f>
        <v>0</v>
      </c>
      <c r="S185" s="273">
        <v>0</v>
      </c>
      <c r="T185" s="27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274</v>
      </c>
      <c r="AT185" s="230" t="s">
        <v>138</v>
      </c>
      <c r="AU185" s="230" t="s">
        <v>88</v>
      </c>
      <c r="AY185" s="16" t="s">
        <v>136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86</v>
      </c>
      <c r="BK185" s="231">
        <f>ROUND(I185*H185,2)</f>
        <v>0</v>
      </c>
      <c r="BL185" s="16" t="s">
        <v>274</v>
      </c>
      <c r="BM185" s="230" t="s">
        <v>301</v>
      </c>
    </row>
    <row r="186" s="2" customFormat="1" ht="6.96" customHeight="1">
      <c r="A186" s="37"/>
      <c r="B186" s="65"/>
      <c r="C186" s="66"/>
      <c r="D186" s="66"/>
      <c r="E186" s="66"/>
      <c r="F186" s="66"/>
      <c r="G186" s="66"/>
      <c r="H186" s="66"/>
      <c r="I186" s="66"/>
      <c r="J186" s="66"/>
      <c r="K186" s="66"/>
      <c r="L186" s="43"/>
      <c r="M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</row>
  </sheetData>
  <sheetProtection sheet="1" autoFilter="0" formatColumns="0" formatRows="0" objects="1" scenarios="1" spinCount="100000" saltValue="cyD5ibWrtkdt8Qg2Ti8WCJYX2CmcYCIlq84v1B5DiI6hkNVYK0O+qnX0FF/r3d+Gg6oVvLh4UpGw7UQh1h3aDw==" hashValue="EbD5PqZQl2JmxPvqpG63YrwXDzZtdkpRowelhPYTgAHtsCehwgmQckqUmRtLEsmQ2kaP/XKlEQzYj/knnc6x3Q==" algorithmName="SHA-512" password="CC35"/>
  <autoFilter ref="C126:K18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Odstraňování postradatelných objektů SŽ - odstranění technologických objektů za hranicí životnosti (v obvodu OŘ Praha)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302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104</v>
      </c>
      <c r="G12" s="37"/>
      <c r="H12" s="37"/>
      <c r="I12" s="139" t="s">
        <v>22</v>
      </c>
      <c r="J12" s="143" t="str">
        <f>'Rekapitulace stavby'!AN8</f>
        <v>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ROUND((SUM(BE127:BE186)),  2)</f>
        <v>0</v>
      </c>
      <c r="G33" s="37"/>
      <c r="H33" s="37"/>
      <c r="I33" s="154">
        <v>0.20999999999999999</v>
      </c>
      <c r="J33" s="153">
        <f>ROUND(((SUM(BE127:BE186))*I33),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ROUND((SUM(BF127:BF186)),  2)</f>
        <v>0</v>
      </c>
      <c r="G34" s="37"/>
      <c r="H34" s="37"/>
      <c r="I34" s="154">
        <v>0.14999999999999999</v>
      </c>
      <c r="J34" s="153">
        <f>ROUND(((SUM(BF127:BF186))*I34),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ROUND((SUM(BG127:BG186)),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ROUND((SUM(BH127:BH186)),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ROUND((SUM(BI127:BI186)),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Odstraňování postradatelných objektů SŽ - odstranění technologických objektů za hranicí životnosti (v obvodu OŘ Praha)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SO.02 - Nymburk - budova na poz. 4850 (7000047379)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Nymburk</v>
      </c>
      <c r="G89" s="39"/>
      <c r="H89" s="39"/>
      <c r="I89" s="31" t="s">
        <v>22</v>
      </c>
      <c r="J89" s="78" t="str">
        <f>IF(J12="","",J12)</f>
        <v>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L. Malý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J140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J153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114</v>
      </c>
      <c r="E101" s="181"/>
      <c r="F101" s="181"/>
      <c r="G101" s="181"/>
      <c r="H101" s="181"/>
      <c r="I101" s="181"/>
      <c r="J101" s="182">
        <f>J173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116</v>
      </c>
      <c r="E103" s="181"/>
      <c r="F103" s="181"/>
      <c r="G103" s="181"/>
      <c r="H103" s="181"/>
      <c r="I103" s="181"/>
      <c r="J103" s="182">
        <f>J177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J178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J180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119</v>
      </c>
      <c r="E106" s="187"/>
      <c r="F106" s="187"/>
      <c r="G106" s="187"/>
      <c r="H106" s="187"/>
      <c r="I106" s="187"/>
      <c r="J106" s="188">
        <f>J182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120</v>
      </c>
      <c r="E107" s="187"/>
      <c r="F107" s="187"/>
      <c r="G107" s="187"/>
      <c r="H107" s="187"/>
      <c r="I107" s="187"/>
      <c r="J107" s="188">
        <f>J185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9"/>
      <c r="D117" s="39"/>
      <c r="E117" s="173" t="str">
        <f>E7</f>
        <v>Odstraňování postradatelných objektů SŽ - odstranění technologických objektů za hranicí životnosti (v obvodu OŘ Praha)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102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SO.02 - Nymburk - budova na poz. 4850 (7000047379)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Nymburk</v>
      </c>
      <c r="G121" s="39"/>
      <c r="H121" s="39"/>
      <c r="I121" s="31" t="s">
        <v>22</v>
      </c>
      <c r="J121" s="78" t="str">
        <f>IF(J12="","",J12)</f>
        <v>6. 4. 2021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>Správa železnic, státní organizace</v>
      </c>
      <c r="G123" s="39"/>
      <c r="H123" s="39"/>
      <c r="I123" s="31" t="s">
        <v>32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30</v>
      </c>
      <c r="D124" s="39"/>
      <c r="E124" s="39"/>
      <c r="F124" s="26" t="str">
        <f>IF(E18="","",E18)</f>
        <v>Vyplň údaj</v>
      </c>
      <c r="G124" s="39"/>
      <c r="H124" s="39"/>
      <c r="I124" s="31" t="s">
        <v>35</v>
      </c>
      <c r="J124" s="35" t="str">
        <f>E24</f>
        <v>L. Malý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122</v>
      </c>
      <c r="D126" s="193" t="s">
        <v>63</v>
      </c>
      <c r="E126" s="193" t="s">
        <v>59</v>
      </c>
      <c r="F126" s="193" t="s">
        <v>60</v>
      </c>
      <c r="G126" s="193" t="s">
        <v>123</v>
      </c>
      <c r="H126" s="193" t="s">
        <v>124</v>
      </c>
      <c r="I126" s="193" t="s">
        <v>125</v>
      </c>
      <c r="J126" s="194" t="s">
        <v>107</v>
      </c>
      <c r="K126" s="195" t="s">
        <v>126</v>
      </c>
      <c r="L126" s="196"/>
      <c r="M126" s="99" t="s">
        <v>1</v>
      </c>
      <c r="N126" s="100" t="s">
        <v>42</v>
      </c>
      <c r="O126" s="100" t="s">
        <v>127</v>
      </c>
      <c r="P126" s="100" t="s">
        <v>128</v>
      </c>
      <c r="Q126" s="100" t="s">
        <v>129</v>
      </c>
      <c r="R126" s="100" t="s">
        <v>130</v>
      </c>
      <c r="S126" s="100" t="s">
        <v>131</v>
      </c>
      <c r="T126" s="101" t="s">
        <v>132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133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P128+P173+P177</f>
        <v>0</v>
      </c>
      <c r="Q127" s="103"/>
      <c r="R127" s="199">
        <f>R128+R173+R177</f>
        <v>0</v>
      </c>
      <c r="S127" s="103"/>
      <c r="T127" s="200">
        <f>T128+T173+T177</f>
        <v>323.90025000000009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77</v>
      </c>
      <c r="AU127" s="16" t="s">
        <v>109</v>
      </c>
      <c r="BK127" s="201">
        <f>BK128+BK173+BK177</f>
        <v>0</v>
      </c>
    </row>
    <row r="128" s="12" customFormat="1" ht="25.92" customHeight="1">
      <c r="A128" s="12"/>
      <c r="B128" s="202"/>
      <c r="C128" s="203"/>
      <c r="D128" s="204" t="s">
        <v>77</v>
      </c>
      <c r="E128" s="205" t="s">
        <v>134</v>
      </c>
      <c r="F128" s="205" t="s">
        <v>135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P129+P140+P153</f>
        <v>0</v>
      </c>
      <c r="Q128" s="210"/>
      <c r="R128" s="211">
        <f>R129+R140+R153</f>
        <v>0</v>
      </c>
      <c r="S128" s="210"/>
      <c r="T128" s="212">
        <f>T129+T140+T153</f>
        <v>321.29325000000006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78</v>
      </c>
      <c r="AY128" s="213" t="s">
        <v>136</v>
      </c>
      <c r="BK128" s="215">
        <f>BK129+BK140+BK153</f>
        <v>0</v>
      </c>
    </row>
    <row r="129" s="12" customFormat="1" ht="22.8" customHeight="1">
      <c r="A129" s="12"/>
      <c r="B129" s="202"/>
      <c r="C129" s="203"/>
      <c r="D129" s="204" t="s">
        <v>77</v>
      </c>
      <c r="E129" s="216" t="s">
        <v>86</v>
      </c>
      <c r="F129" s="216" t="s">
        <v>137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SUM(P130:P139)</f>
        <v>0</v>
      </c>
      <c r="Q129" s="210"/>
      <c r="R129" s="211">
        <f>SUM(R130:R139)</f>
        <v>0</v>
      </c>
      <c r="S129" s="210"/>
      <c r="T129" s="212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86</v>
      </c>
      <c r="AT129" s="214" t="s">
        <v>77</v>
      </c>
      <c r="AU129" s="214" t="s">
        <v>86</v>
      </c>
      <c r="AY129" s="213" t="s">
        <v>136</v>
      </c>
      <c r="BK129" s="215">
        <f>SUM(BK130:BK139)</f>
        <v>0</v>
      </c>
    </row>
    <row r="130" s="2" customFormat="1" ht="33" customHeight="1">
      <c r="A130" s="37"/>
      <c r="B130" s="38"/>
      <c r="C130" s="218" t="s">
        <v>86</v>
      </c>
      <c r="D130" s="218" t="s">
        <v>138</v>
      </c>
      <c r="E130" s="219" t="s">
        <v>139</v>
      </c>
      <c r="F130" s="220" t="s">
        <v>140</v>
      </c>
      <c r="G130" s="221" t="s">
        <v>141</v>
      </c>
      <c r="H130" s="222">
        <v>66.299999999999997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142</v>
      </c>
      <c r="AT130" s="230" t="s">
        <v>138</v>
      </c>
      <c r="AU130" s="230" t="s">
        <v>88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142</v>
      </c>
      <c r="BM130" s="230" t="s">
        <v>303</v>
      </c>
    </row>
    <row r="131" s="13" customFormat="1">
      <c r="A131" s="13"/>
      <c r="B131" s="232"/>
      <c r="C131" s="233"/>
      <c r="D131" s="234" t="s">
        <v>144</v>
      </c>
      <c r="E131" s="235" t="s">
        <v>1</v>
      </c>
      <c r="F131" s="236" t="s">
        <v>304</v>
      </c>
      <c r="G131" s="233"/>
      <c r="H131" s="237">
        <v>66.299999999999997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144</v>
      </c>
      <c r="AU131" s="243" t="s">
        <v>88</v>
      </c>
      <c r="AV131" s="13" t="s">
        <v>88</v>
      </c>
      <c r="AW131" s="13" t="s">
        <v>34</v>
      </c>
      <c r="AX131" s="13" t="s">
        <v>86</v>
      </c>
      <c r="AY131" s="243" t="s">
        <v>136</v>
      </c>
    </row>
    <row r="132" s="2" customFormat="1" ht="33" customHeight="1">
      <c r="A132" s="37"/>
      <c r="B132" s="38"/>
      <c r="C132" s="218" t="s">
        <v>88</v>
      </c>
      <c r="D132" s="218" t="s">
        <v>138</v>
      </c>
      <c r="E132" s="219" t="s">
        <v>146</v>
      </c>
      <c r="F132" s="220" t="s">
        <v>147</v>
      </c>
      <c r="G132" s="221" t="s">
        <v>141</v>
      </c>
      <c r="H132" s="222">
        <v>66.299999999999997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142</v>
      </c>
      <c r="AT132" s="230" t="s">
        <v>138</v>
      </c>
      <c r="AU132" s="230" t="s">
        <v>88</v>
      </c>
      <c r="AY132" s="16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142</v>
      </c>
      <c r="BM132" s="230" t="s">
        <v>305</v>
      </c>
    </row>
    <row r="133" s="2" customFormat="1" ht="33" customHeight="1">
      <c r="A133" s="37"/>
      <c r="B133" s="38"/>
      <c r="C133" s="218" t="s">
        <v>149</v>
      </c>
      <c r="D133" s="218" t="s">
        <v>138</v>
      </c>
      <c r="E133" s="219" t="s">
        <v>150</v>
      </c>
      <c r="F133" s="220" t="s">
        <v>151</v>
      </c>
      <c r="G133" s="221" t="s">
        <v>141</v>
      </c>
      <c r="H133" s="222">
        <v>663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142</v>
      </c>
      <c r="AT133" s="230" t="s">
        <v>138</v>
      </c>
      <c r="AU133" s="230" t="s">
        <v>88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142</v>
      </c>
      <c r="BM133" s="230" t="s">
        <v>306</v>
      </c>
    </row>
    <row r="134" s="13" customFormat="1">
      <c r="A134" s="13"/>
      <c r="B134" s="232"/>
      <c r="C134" s="233"/>
      <c r="D134" s="234" t="s">
        <v>144</v>
      </c>
      <c r="E134" s="233"/>
      <c r="F134" s="236" t="s">
        <v>307</v>
      </c>
      <c r="G134" s="233"/>
      <c r="H134" s="237">
        <v>663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144</v>
      </c>
      <c r="AU134" s="243" t="s">
        <v>88</v>
      </c>
      <c r="AV134" s="13" t="s">
        <v>88</v>
      </c>
      <c r="AW134" s="13" t="s">
        <v>4</v>
      </c>
      <c r="AX134" s="13" t="s">
        <v>86</v>
      </c>
      <c r="AY134" s="243" t="s">
        <v>136</v>
      </c>
    </row>
    <row r="135" s="2" customFormat="1" ht="21.75" customHeight="1">
      <c r="A135" s="37"/>
      <c r="B135" s="38"/>
      <c r="C135" s="218" t="s">
        <v>142</v>
      </c>
      <c r="D135" s="218" t="s">
        <v>138</v>
      </c>
      <c r="E135" s="219" t="s">
        <v>154</v>
      </c>
      <c r="F135" s="220" t="s">
        <v>155</v>
      </c>
      <c r="G135" s="221" t="s">
        <v>141</v>
      </c>
      <c r="H135" s="222">
        <v>66.299999999999997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43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142</v>
      </c>
      <c r="AT135" s="230" t="s">
        <v>138</v>
      </c>
      <c r="AU135" s="230" t="s">
        <v>88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86</v>
      </c>
      <c r="BK135" s="231">
        <f>ROUND(I135*H135,2)</f>
        <v>0</v>
      </c>
      <c r="BL135" s="16" t="s">
        <v>142</v>
      </c>
      <c r="BM135" s="230" t="s">
        <v>308</v>
      </c>
    </row>
    <row r="136" s="2" customFormat="1" ht="21.75" customHeight="1">
      <c r="A136" s="37"/>
      <c r="B136" s="38"/>
      <c r="C136" s="218" t="s">
        <v>157</v>
      </c>
      <c r="D136" s="218" t="s">
        <v>138</v>
      </c>
      <c r="E136" s="219" t="s">
        <v>158</v>
      </c>
      <c r="F136" s="220" t="s">
        <v>159</v>
      </c>
      <c r="G136" s="221" t="s">
        <v>141</v>
      </c>
      <c r="H136" s="222">
        <v>66.299999999999997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142</v>
      </c>
      <c r="AT136" s="230" t="s">
        <v>138</v>
      </c>
      <c r="AU136" s="230" t="s">
        <v>88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142</v>
      </c>
      <c r="BM136" s="230" t="s">
        <v>309</v>
      </c>
    </row>
    <row r="137" s="2" customFormat="1" ht="16.5" customHeight="1">
      <c r="A137" s="37"/>
      <c r="B137" s="38"/>
      <c r="C137" s="244" t="s">
        <v>161</v>
      </c>
      <c r="D137" s="244" t="s">
        <v>162</v>
      </c>
      <c r="E137" s="245" t="s">
        <v>163</v>
      </c>
      <c r="F137" s="246" t="s">
        <v>164</v>
      </c>
      <c r="G137" s="247" t="s">
        <v>165</v>
      </c>
      <c r="H137" s="248">
        <v>119.34</v>
      </c>
      <c r="I137" s="249"/>
      <c r="J137" s="250">
        <f>ROUND(I137*H137,2)</f>
        <v>0</v>
      </c>
      <c r="K137" s="251"/>
      <c r="L137" s="252"/>
      <c r="M137" s="253" t="s">
        <v>1</v>
      </c>
      <c r="N137" s="254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166</v>
      </c>
      <c r="AT137" s="230" t="s">
        <v>162</v>
      </c>
      <c r="AU137" s="230" t="s">
        <v>88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86</v>
      </c>
      <c r="BK137" s="231">
        <f>ROUND(I137*H137,2)</f>
        <v>0</v>
      </c>
      <c r="BL137" s="16" t="s">
        <v>142</v>
      </c>
      <c r="BM137" s="230" t="s">
        <v>310</v>
      </c>
    </row>
    <row r="138" s="13" customFormat="1">
      <c r="A138" s="13"/>
      <c r="B138" s="232"/>
      <c r="C138" s="233"/>
      <c r="D138" s="234" t="s">
        <v>144</v>
      </c>
      <c r="E138" s="233"/>
      <c r="F138" s="236" t="s">
        <v>311</v>
      </c>
      <c r="G138" s="233"/>
      <c r="H138" s="237">
        <v>119.34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144</v>
      </c>
      <c r="AU138" s="243" t="s">
        <v>88</v>
      </c>
      <c r="AV138" s="13" t="s">
        <v>88</v>
      </c>
      <c r="AW138" s="13" t="s">
        <v>4</v>
      </c>
      <c r="AX138" s="13" t="s">
        <v>86</v>
      </c>
      <c r="AY138" s="243" t="s">
        <v>136</v>
      </c>
    </row>
    <row r="139" s="2" customFormat="1" ht="21.75" customHeight="1">
      <c r="A139" s="37"/>
      <c r="B139" s="38"/>
      <c r="C139" s="218" t="s">
        <v>169</v>
      </c>
      <c r="D139" s="218" t="s">
        <v>138</v>
      </c>
      <c r="E139" s="219" t="s">
        <v>170</v>
      </c>
      <c r="F139" s="220" t="s">
        <v>171</v>
      </c>
      <c r="G139" s="221" t="s">
        <v>172</v>
      </c>
      <c r="H139" s="222">
        <v>221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142</v>
      </c>
      <c r="AT139" s="230" t="s">
        <v>138</v>
      </c>
      <c r="AU139" s="230" t="s">
        <v>88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142</v>
      </c>
      <c r="BM139" s="230" t="s">
        <v>312</v>
      </c>
    </row>
    <row r="140" s="12" customFormat="1" ht="22.8" customHeight="1">
      <c r="A140" s="12"/>
      <c r="B140" s="202"/>
      <c r="C140" s="203"/>
      <c r="D140" s="204" t="s">
        <v>77</v>
      </c>
      <c r="E140" s="216" t="s">
        <v>174</v>
      </c>
      <c r="F140" s="216" t="s">
        <v>175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SUM(P141:P152)</f>
        <v>0</v>
      </c>
      <c r="Q140" s="210"/>
      <c r="R140" s="211">
        <f>SUM(R141:R152)</f>
        <v>0</v>
      </c>
      <c r="S140" s="210"/>
      <c r="T140" s="212">
        <f>SUM(T141:T152)</f>
        <v>321.29325000000006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86</v>
      </c>
      <c r="AT140" s="214" t="s">
        <v>77</v>
      </c>
      <c r="AU140" s="214" t="s">
        <v>86</v>
      </c>
      <c r="AY140" s="213" t="s">
        <v>136</v>
      </c>
      <c r="BK140" s="215">
        <f>SUM(BK141:BK152)</f>
        <v>0</v>
      </c>
    </row>
    <row r="141" s="2" customFormat="1" ht="21.75" customHeight="1">
      <c r="A141" s="37"/>
      <c r="B141" s="38"/>
      <c r="C141" s="218" t="s">
        <v>166</v>
      </c>
      <c r="D141" s="218" t="s">
        <v>138</v>
      </c>
      <c r="E141" s="219" t="s">
        <v>176</v>
      </c>
      <c r="F141" s="220" t="s">
        <v>177</v>
      </c>
      <c r="G141" s="221" t="s">
        <v>178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142</v>
      </c>
      <c r="AT141" s="230" t="s">
        <v>138</v>
      </c>
      <c r="AU141" s="230" t="s">
        <v>88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142</v>
      </c>
      <c r="BM141" s="230" t="s">
        <v>313</v>
      </c>
    </row>
    <row r="142" s="2" customFormat="1" ht="21.75" customHeight="1">
      <c r="A142" s="37"/>
      <c r="B142" s="38"/>
      <c r="C142" s="218" t="s">
        <v>174</v>
      </c>
      <c r="D142" s="218" t="s">
        <v>138</v>
      </c>
      <c r="E142" s="219" t="s">
        <v>180</v>
      </c>
      <c r="F142" s="220" t="s">
        <v>181</v>
      </c>
      <c r="G142" s="221" t="s">
        <v>165</v>
      </c>
      <c r="H142" s="222">
        <v>20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1</v>
      </c>
      <c r="T142" s="229">
        <f>S142*H142</f>
        <v>20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142</v>
      </c>
      <c r="AT142" s="230" t="s">
        <v>138</v>
      </c>
      <c r="AU142" s="230" t="s">
        <v>88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86</v>
      </c>
      <c r="BK142" s="231">
        <f>ROUND(I142*H142,2)</f>
        <v>0</v>
      </c>
      <c r="BL142" s="16" t="s">
        <v>142</v>
      </c>
      <c r="BM142" s="230" t="s">
        <v>314</v>
      </c>
    </row>
    <row r="143" s="2" customFormat="1" ht="21.75" customHeight="1">
      <c r="A143" s="37"/>
      <c r="B143" s="38"/>
      <c r="C143" s="218" t="s">
        <v>183</v>
      </c>
      <c r="D143" s="218" t="s">
        <v>138</v>
      </c>
      <c r="E143" s="219" t="s">
        <v>184</v>
      </c>
      <c r="F143" s="220" t="s">
        <v>185</v>
      </c>
      <c r="G143" s="221" t="s">
        <v>186</v>
      </c>
      <c r="H143" s="222">
        <v>36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0.16500000000000001</v>
      </c>
      <c r="T143" s="229">
        <f>S143*H143</f>
        <v>5.9400000000000004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142</v>
      </c>
      <c r="AT143" s="230" t="s">
        <v>138</v>
      </c>
      <c r="AU143" s="230" t="s">
        <v>88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142</v>
      </c>
      <c r="BM143" s="230" t="s">
        <v>315</v>
      </c>
    </row>
    <row r="144" s="2" customFormat="1" ht="21.75" customHeight="1">
      <c r="A144" s="37"/>
      <c r="B144" s="38"/>
      <c r="C144" s="218" t="s">
        <v>188</v>
      </c>
      <c r="D144" s="218" t="s">
        <v>138</v>
      </c>
      <c r="E144" s="219" t="s">
        <v>189</v>
      </c>
      <c r="F144" s="220" t="s">
        <v>190</v>
      </c>
      <c r="G144" s="221" t="s">
        <v>191</v>
      </c>
      <c r="H144" s="222">
        <v>25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0.00198</v>
      </c>
      <c r="T144" s="229">
        <f>S144*H144</f>
        <v>0.049500000000000002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142</v>
      </c>
      <c r="AT144" s="230" t="s">
        <v>138</v>
      </c>
      <c r="AU144" s="230" t="s">
        <v>88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142</v>
      </c>
      <c r="BM144" s="230" t="s">
        <v>316</v>
      </c>
    </row>
    <row r="145" s="2" customFormat="1" ht="21.75" customHeight="1">
      <c r="A145" s="37"/>
      <c r="B145" s="38"/>
      <c r="C145" s="218" t="s">
        <v>193</v>
      </c>
      <c r="D145" s="218" t="s">
        <v>138</v>
      </c>
      <c r="E145" s="219" t="s">
        <v>317</v>
      </c>
      <c r="F145" s="220" t="s">
        <v>318</v>
      </c>
      <c r="G145" s="221" t="s">
        <v>191</v>
      </c>
      <c r="H145" s="222">
        <v>75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0.0092499999999999995</v>
      </c>
      <c r="T145" s="229">
        <f>S145*H145</f>
        <v>0.69374999999999998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142</v>
      </c>
      <c r="AT145" s="230" t="s">
        <v>138</v>
      </c>
      <c r="AU145" s="230" t="s">
        <v>88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86</v>
      </c>
      <c r="BK145" s="231">
        <f>ROUND(I145*H145,2)</f>
        <v>0</v>
      </c>
      <c r="BL145" s="16" t="s">
        <v>142</v>
      </c>
      <c r="BM145" s="230" t="s">
        <v>319</v>
      </c>
    </row>
    <row r="146" s="2" customFormat="1" ht="21.75" customHeight="1">
      <c r="A146" s="37"/>
      <c r="B146" s="38"/>
      <c r="C146" s="218" t="s">
        <v>197</v>
      </c>
      <c r="D146" s="218" t="s">
        <v>138</v>
      </c>
      <c r="E146" s="219" t="s">
        <v>194</v>
      </c>
      <c r="F146" s="220" t="s">
        <v>195</v>
      </c>
      <c r="G146" s="221" t="s">
        <v>186</v>
      </c>
      <c r="H146" s="222">
        <v>2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0.192</v>
      </c>
      <c r="T146" s="229">
        <f>S146*H146</f>
        <v>0.38400000000000001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142</v>
      </c>
      <c r="AT146" s="230" t="s">
        <v>138</v>
      </c>
      <c r="AU146" s="230" t="s">
        <v>88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142</v>
      </c>
      <c r="BM146" s="230" t="s">
        <v>320</v>
      </c>
    </row>
    <row r="147" s="2" customFormat="1" ht="21.75" customHeight="1">
      <c r="A147" s="37"/>
      <c r="B147" s="38"/>
      <c r="C147" s="218" t="s">
        <v>201</v>
      </c>
      <c r="D147" s="218" t="s">
        <v>138</v>
      </c>
      <c r="E147" s="219" t="s">
        <v>198</v>
      </c>
      <c r="F147" s="220" t="s">
        <v>199</v>
      </c>
      <c r="G147" s="221" t="s">
        <v>141</v>
      </c>
      <c r="H147" s="222">
        <v>595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43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0.34999999999999998</v>
      </c>
      <c r="T147" s="229">
        <f>S147*H147</f>
        <v>208.25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142</v>
      </c>
      <c r="AT147" s="230" t="s">
        <v>138</v>
      </c>
      <c r="AU147" s="230" t="s">
        <v>88</v>
      </c>
      <c r="AY147" s="16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86</v>
      </c>
      <c r="BK147" s="231">
        <f>ROUND(I147*H147,2)</f>
        <v>0</v>
      </c>
      <c r="BL147" s="16" t="s">
        <v>142</v>
      </c>
      <c r="BM147" s="230" t="s">
        <v>321</v>
      </c>
    </row>
    <row r="148" s="2" customFormat="1" ht="21.75" customHeight="1">
      <c r="A148" s="37"/>
      <c r="B148" s="38"/>
      <c r="C148" s="218" t="s">
        <v>8</v>
      </c>
      <c r="D148" s="218" t="s">
        <v>138</v>
      </c>
      <c r="E148" s="219" t="s">
        <v>202</v>
      </c>
      <c r="F148" s="220" t="s">
        <v>203</v>
      </c>
      <c r="G148" s="221" t="s">
        <v>141</v>
      </c>
      <c r="H148" s="222">
        <v>39.079999999999998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2.2000000000000002</v>
      </c>
      <c r="T148" s="229">
        <f>S148*H148</f>
        <v>85.975999999999999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142</v>
      </c>
      <c r="AT148" s="230" t="s">
        <v>138</v>
      </c>
      <c r="AU148" s="230" t="s">
        <v>88</v>
      </c>
      <c r="AY148" s="16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142</v>
      </c>
      <c r="BM148" s="230" t="s">
        <v>322</v>
      </c>
    </row>
    <row r="149" s="13" customFormat="1">
      <c r="A149" s="13"/>
      <c r="B149" s="232"/>
      <c r="C149" s="233"/>
      <c r="D149" s="234" t="s">
        <v>144</v>
      </c>
      <c r="E149" s="235" t="s">
        <v>1</v>
      </c>
      <c r="F149" s="236" t="s">
        <v>323</v>
      </c>
      <c r="G149" s="233"/>
      <c r="H149" s="237">
        <v>22.100000000000001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144</v>
      </c>
      <c r="AU149" s="243" t="s">
        <v>88</v>
      </c>
      <c r="AV149" s="13" t="s">
        <v>88</v>
      </c>
      <c r="AW149" s="13" t="s">
        <v>34</v>
      </c>
      <c r="AX149" s="13" t="s">
        <v>78</v>
      </c>
      <c r="AY149" s="243" t="s">
        <v>136</v>
      </c>
    </row>
    <row r="150" s="13" customFormat="1">
      <c r="A150" s="13"/>
      <c r="B150" s="232"/>
      <c r="C150" s="233"/>
      <c r="D150" s="234" t="s">
        <v>144</v>
      </c>
      <c r="E150" s="235" t="s">
        <v>1</v>
      </c>
      <c r="F150" s="236" t="s">
        <v>324</v>
      </c>
      <c r="G150" s="233"/>
      <c r="H150" s="237">
        <v>12.48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144</v>
      </c>
      <c r="AU150" s="243" t="s">
        <v>88</v>
      </c>
      <c r="AV150" s="13" t="s">
        <v>88</v>
      </c>
      <c r="AW150" s="13" t="s">
        <v>34</v>
      </c>
      <c r="AX150" s="13" t="s">
        <v>78</v>
      </c>
      <c r="AY150" s="243" t="s">
        <v>136</v>
      </c>
    </row>
    <row r="151" s="13" customFormat="1">
      <c r="A151" s="13"/>
      <c r="B151" s="232"/>
      <c r="C151" s="233"/>
      <c r="D151" s="234" t="s">
        <v>144</v>
      </c>
      <c r="E151" s="235" t="s">
        <v>1</v>
      </c>
      <c r="F151" s="236" t="s">
        <v>325</v>
      </c>
      <c r="G151" s="233"/>
      <c r="H151" s="237">
        <v>4.5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144</v>
      </c>
      <c r="AU151" s="243" t="s">
        <v>88</v>
      </c>
      <c r="AV151" s="13" t="s">
        <v>88</v>
      </c>
      <c r="AW151" s="13" t="s">
        <v>34</v>
      </c>
      <c r="AX151" s="13" t="s">
        <v>78</v>
      </c>
      <c r="AY151" s="243" t="s">
        <v>136</v>
      </c>
    </row>
    <row r="152" s="14" customFormat="1">
      <c r="A152" s="14"/>
      <c r="B152" s="255"/>
      <c r="C152" s="256"/>
      <c r="D152" s="234" t="s">
        <v>144</v>
      </c>
      <c r="E152" s="257" t="s">
        <v>1</v>
      </c>
      <c r="F152" s="258" t="s">
        <v>208</v>
      </c>
      <c r="G152" s="256"/>
      <c r="H152" s="259">
        <v>39.079999999999998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144</v>
      </c>
      <c r="AU152" s="265" t="s">
        <v>88</v>
      </c>
      <c r="AV152" s="14" t="s">
        <v>142</v>
      </c>
      <c r="AW152" s="14" t="s">
        <v>34</v>
      </c>
      <c r="AX152" s="14" t="s">
        <v>86</v>
      </c>
      <c r="AY152" s="265" t="s">
        <v>136</v>
      </c>
    </row>
    <row r="153" s="12" customFormat="1" ht="22.8" customHeight="1">
      <c r="A153" s="12"/>
      <c r="B153" s="202"/>
      <c r="C153" s="203"/>
      <c r="D153" s="204" t="s">
        <v>77</v>
      </c>
      <c r="E153" s="216" t="s">
        <v>209</v>
      </c>
      <c r="F153" s="216" t="s">
        <v>210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SUM(P154:P172)</f>
        <v>0</v>
      </c>
      <c r="Q153" s="210"/>
      <c r="R153" s="211">
        <f>SUM(R154:R172)</f>
        <v>0</v>
      </c>
      <c r="S153" s="210"/>
      <c r="T153" s="212">
        <f>SUM(T154:T172)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86</v>
      </c>
      <c r="AT153" s="214" t="s">
        <v>77</v>
      </c>
      <c r="AU153" s="214" t="s">
        <v>86</v>
      </c>
      <c r="AY153" s="213" t="s">
        <v>136</v>
      </c>
      <c r="BK153" s="215">
        <f>SUM(BK154:BK172)</f>
        <v>0</v>
      </c>
    </row>
    <row r="154" s="2" customFormat="1" ht="16.5" customHeight="1">
      <c r="A154" s="37"/>
      <c r="B154" s="38"/>
      <c r="C154" s="218" t="s">
        <v>214</v>
      </c>
      <c r="D154" s="218" t="s">
        <v>138</v>
      </c>
      <c r="E154" s="219" t="s">
        <v>211</v>
      </c>
      <c r="F154" s="220" t="s">
        <v>212</v>
      </c>
      <c r="G154" s="221" t="s">
        <v>165</v>
      </c>
      <c r="H154" s="222">
        <v>323.89999999999998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142</v>
      </c>
      <c r="AT154" s="230" t="s">
        <v>138</v>
      </c>
      <c r="AU154" s="230" t="s">
        <v>88</v>
      </c>
      <c r="AY154" s="16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142</v>
      </c>
      <c r="BM154" s="230" t="s">
        <v>326</v>
      </c>
    </row>
    <row r="155" s="2" customFormat="1" ht="21.75" customHeight="1">
      <c r="A155" s="37"/>
      <c r="B155" s="38"/>
      <c r="C155" s="218" t="s">
        <v>218</v>
      </c>
      <c r="D155" s="218" t="s">
        <v>138</v>
      </c>
      <c r="E155" s="219" t="s">
        <v>215</v>
      </c>
      <c r="F155" s="220" t="s">
        <v>216</v>
      </c>
      <c r="G155" s="221" t="s">
        <v>165</v>
      </c>
      <c r="H155" s="222">
        <v>323.89999999999998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142</v>
      </c>
      <c r="AT155" s="230" t="s">
        <v>138</v>
      </c>
      <c r="AU155" s="230" t="s">
        <v>88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142</v>
      </c>
      <c r="BM155" s="230" t="s">
        <v>327</v>
      </c>
    </row>
    <row r="156" s="2" customFormat="1" ht="21.75" customHeight="1">
      <c r="A156" s="37"/>
      <c r="B156" s="38"/>
      <c r="C156" s="218" t="s">
        <v>223</v>
      </c>
      <c r="D156" s="218" t="s">
        <v>138</v>
      </c>
      <c r="E156" s="219" t="s">
        <v>219</v>
      </c>
      <c r="F156" s="220" t="s">
        <v>220</v>
      </c>
      <c r="G156" s="221" t="s">
        <v>165</v>
      </c>
      <c r="H156" s="222">
        <v>3886.8000000000002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142</v>
      </c>
      <c r="AT156" s="230" t="s">
        <v>138</v>
      </c>
      <c r="AU156" s="230" t="s">
        <v>88</v>
      </c>
      <c r="AY156" s="16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86</v>
      </c>
      <c r="BK156" s="231">
        <f>ROUND(I156*H156,2)</f>
        <v>0</v>
      </c>
      <c r="BL156" s="16" t="s">
        <v>142</v>
      </c>
      <c r="BM156" s="230" t="s">
        <v>328</v>
      </c>
    </row>
    <row r="157" s="13" customFormat="1">
      <c r="A157" s="13"/>
      <c r="B157" s="232"/>
      <c r="C157" s="233"/>
      <c r="D157" s="234" t="s">
        <v>144</v>
      </c>
      <c r="E157" s="233"/>
      <c r="F157" s="236" t="s">
        <v>329</v>
      </c>
      <c r="G157" s="233"/>
      <c r="H157" s="237">
        <v>3886.8000000000002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144</v>
      </c>
      <c r="AU157" s="243" t="s">
        <v>88</v>
      </c>
      <c r="AV157" s="13" t="s">
        <v>88</v>
      </c>
      <c r="AW157" s="13" t="s">
        <v>4</v>
      </c>
      <c r="AX157" s="13" t="s">
        <v>86</v>
      </c>
      <c r="AY157" s="243" t="s">
        <v>136</v>
      </c>
    </row>
    <row r="158" s="2" customFormat="1" ht="16.5" customHeight="1">
      <c r="A158" s="37"/>
      <c r="B158" s="38"/>
      <c r="C158" s="218" t="s">
        <v>227</v>
      </c>
      <c r="D158" s="218" t="s">
        <v>138</v>
      </c>
      <c r="E158" s="219" t="s">
        <v>224</v>
      </c>
      <c r="F158" s="220" t="s">
        <v>225</v>
      </c>
      <c r="G158" s="221" t="s">
        <v>165</v>
      </c>
      <c r="H158" s="222">
        <v>323.89999999999998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142</v>
      </c>
      <c r="AT158" s="230" t="s">
        <v>138</v>
      </c>
      <c r="AU158" s="230" t="s">
        <v>88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142</v>
      </c>
      <c r="BM158" s="230" t="s">
        <v>330</v>
      </c>
    </row>
    <row r="159" s="2" customFormat="1" ht="55.5" customHeight="1">
      <c r="A159" s="37"/>
      <c r="B159" s="38"/>
      <c r="C159" s="218" t="s">
        <v>233</v>
      </c>
      <c r="D159" s="218" t="s">
        <v>138</v>
      </c>
      <c r="E159" s="219" t="s">
        <v>228</v>
      </c>
      <c r="F159" s="220" t="s">
        <v>229</v>
      </c>
      <c r="G159" s="221" t="s">
        <v>165</v>
      </c>
      <c r="H159" s="222">
        <v>0.5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142</v>
      </c>
      <c r="AT159" s="230" t="s">
        <v>138</v>
      </c>
      <c r="AU159" s="230" t="s">
        <v>88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86</v>
      </c>
      <c r="BK159" s="231">
        <f>ROUND(I159*H159,2)</f>
        <v>0</v>
      </c>
      <c r="BL159" s="16" t="s">
        <v>142</v>
      </c>
      <c r="BM159" s="230" t="s">
        <v>331</v>
      </c>
    </row>
    <row r="160" s="2" customFormat="1">
      <c r="A160" s="37"/>
      <c r="B160" s="38"/>
      <c r="C160" s="39"/>
      <c r="D160" s="234" t="s">
        <v>231</v>
      </c>
      <c r="E160" s="39"/>
      <c r="F160" s="266" t="s">
        <v>232</v>
      </c>
      <c r="G160" s="39"/>
      <c r="H160" s="39"/>
      <c r="I160" s="267"/>
      <c r="J160" s="39"/>
      <c r="K160" s="39"/>
      <c r="L160" s="43"/>
      <c r="M160" s="268"/>
      <c r="N160" s="269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231</v>
      </c>
      <c r="AU160" s="16" t="s">
        <v>88</v>
      </c>
    </row>
    <row r="161" s="2" customFormat="1" ht="33" customHeight="1">
      <c r="A161" s="37"/>
      <c r="B161" s="38"/>
      <c r="C161" s="218" t="s">
        <v>7</v>
      </c>
      <c r="D161" s="218" t="s">
        <v>138</v>
      </c>
      <c r="E161" s="219" t="s">
        <v>234</v>
      </c>
      <c r="F161" s="220" t="s">
        <v>235</v>
      </c>
      <c r="G161" s="221" t="s">
        <v>165</v>
      </c>
      <c r="H161" s="222">
        <v>21.800000000000001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43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142</v>
      </c>
      <c r="AT161" s="230" t="s">
        <v>138</v>
      </c>
      <c r="AU161" s="230" t="s">
        <v>88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86</v>
      </c>
      <c r="BK161" s="231">
        <f>ROUND(I161*H161,2)</f>
        <v>0</v>
      </c>
      <c r="BL161" s="16" t="s">
        <v>142</v>
      </c>
      <c r="BM161" s="230" t="s">
        <v>332</v>
      </c>
    </row>
    <row r="162" s="2" customFormat="1" ht="33" customHeight="1">
      <c r="A162" s="37"/>
      <c r="B162" s="38"/>
      <c r="C162" s="218" t="s">
        <v>240</v>
      </c>
      <c r="D162" s="218" t="s">
        <v>138</v>
      </c>
      <c r="E162" s="219" t="s">
        <v>237</v>
      </c>
      <c r="F162" s="220" t="s">
        <v>238</v>
      </c>
      <c r="G162" s="221" t="s">
        <v>165</v>
      </c>
      <c r="H162" s="222">
        <v>2.6070000000000002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43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142</v>
      </c>
      <c r="AT162" s="230" t="s">
        <v>138</v>
      </c>
      <c r="AU162" s="230" t="s">
        <v>88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142</v>
      </c>
      <c r="BM162" s="230" t="s">
        <v>333</v>
      </c>
    </row>
    <row r="163" s="2" customFormat="1" ht="33" customHeight="1">
      <c r="A163" s="37"/>
      <c r="B163" s="38"/>
      <c r="C163" s="218" t="s">
        <v>244</v>
      </c>
      <c r="D163" s="218" t="s">
        <v>138</v>
      </c>
      <c r="E163" s="219" t="s">
        <v>241</v>
      </c>
      <c r="F163" s="220" t="s">
        <v>242</v>
      </c>
      <c r="G163" s="221" t="s">
        <v>165</v>
      </c>
      <c r="H163" s="222">
        <v>20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43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142</v>
      </c>
      <c r="AT163" s="230" t="s">
        <v>138</v>
      </c>
      <c r="AU163" s="230" t="s">
        <v>88</v>
      </c>
      <c r="AY163" s="16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86</v>
      </c>
      <c r="BK163" s="231">
        <f>ROUND(I163*H163,2)</f>
        <v>0</v>
      </c>
      <c r="BL163" s="16" t="s">
        <v>142</v>
      </c>
      <c r="BM163" s="230" t="s">
        <v>334</v>
      </c>
    </row>
    <row r="164" s="2" customFormat="1" ht="33" customHeight="1">
      <c r="A164" s="37"/>
      <c r="B164" s="38"/>
      <c r="C164" s="218" t="s">
        <v>248</v>
      </c>
      <c r="D164" s="218" t="s">
        <v>138</v>
      </c>
      <c r="E164" s="219" t="s">
        <v>245</v>
      </c>
      <c r="F164" s="220" t="s">
        <v>246</v>
      </c>
      <c r="G164" s="221" t="s">
        <v>165</v>
      </c>
      <c r="H164" s="222">
        <v>76.075999999999993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142</v>
      </c>
      <c r="AT164" s="230" t="s">
        <v>138</v>
      </c>
      <c r="AU164" s="230" t="s">
        <v>88</v>
      </c>
      <c r="AY164" s="16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86</v>
      </c>
      <c r="BK164" s="231">
        <f>ROUND(I164*H164,2)</f>
        <v>0</v>
      </c>
      <c r="BL164" s="16" t="s">
        <v>142</v>
      </c>
      <c r="BM164" s="230" t="s">
        <v>335</v>
      </c>
    </row>
    <row r="165" s="2" customFormat="1" ht="44.25" customHeight="1">
      <c r="A165" s="37"/>
      <c r="B165" s="38"/>
      <c r="C165" s="218" t="s">
        <v>262</v>
      </c>
      <c r="D165" s="218" t="s">
        <v>138</v>
      </c>
      <c r="E165" s="219" t="s">
        <v>249</v>
      </c>
      <c r="F165" s="220" t="s">
        <v>250</v>
      </c>
      <c r="G165" s="221" t="s">
        <v>165</v>
      </c>
      <c r="H165" s="222">
        <v>202.917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43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142</v>
      </c>
      <c r="AT165" s="230" t="s">
        <v>138</v>
      </c>
      <c r="AU165" s="230" t="s">
        <v>88</v>
      </c>
      <c r="AY165" s="16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86</v>
      </c>
      <c r="BK165" s="231">
        <f>ROUND(I165*H165,2)</f>
        <v>0</v>
      </c>
      <c r="BL165" s="16" t="s">
        <v>142</v>
      </c>
      <c r="BM165" s="230" t="s">
        <v>336</v>
      </c>
    </row>
    <row r="166" s="13" customFormat="1">
      <c r="A166" s="13"/>
      <c r="B166" s="232"/>
      <c r="C166" s="233"/>
      <c r="D166" s="234" t="s">
        <v>144</v>
      </c>
      <c r="E166" s="235" t="s">
        <v>1</v>
      </c>
      <c r="F166" s="236" t="s">
        <v>337</v>
      </c>
      <c r="G166" s="233"/>
      <c r="H166" s="237">
        <v>323.89999999999998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144</v>
      </c>
      <c r="AU166" s="243" t="s">
        <v>88</v>
      </c>
      <c r="AV166" s="13" t="s">
        <v>88</v>
      </c>
      <c r="AW166" s="13" t="s">
        <v>34</v>
      </c>
      <c r="AX166" s="13" t="s">
        <v>78</v>
      </c>
      <c r="AY166" s="243" t="s">
        <v>136</v>
      </c>
    </row>
    <row r="167" s="13" customFormat="1">
      <c r="A167" s="13"/>
      <c r="B167" s="232"/>
      <c r="C167" s="233"/>
      <c r="D167" s="234" t="s">
        <v>144</v>
      </c>
      <c r="E167" s="235" t="s">
        <v>1</v>
      </c>
      <c r="F167" s="236" t="s">
        <v>338</v>
      </c>
      <c r="G167" s="233"/>
      <c r="H167" s="237">
        <v>-0.5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144</v>
      </c>
      <c r="AU167" s="243" t="s">
        <v>88</v>
      </c>
      <c r="AV167" s="13" t="s">
        <v>88</v>
      </c>
      <c r="AW167" s="13" t="s">
        <v>34</v>
      </c>
      <c r="AX167" s="13" t="s">
        <v>78</v>
      </c>
      <c r="AY167" s="243" t="s">
        <v>136</v>
      </c>
    </row>
    <row r="168" s="13" customFormat="1">
      <c r="A168" s="13"/>
      <c r="B168" s="232"/>
      <c r="C168" s="233"/>
      <c r="D168" s="234" t="s">
        <v>144</v>
      </c>
      <c r="E168" s="235" t="s">
        <v>1</v>
      </c>
      <c r="F168" s="236" t="s">
        <v>339</v>
      </c>
      <c r="G168" s="233"/>
      <c r="H168" s="237">
        <v>-21.800000000000001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144</v>
      </c>
      <c r="AU168" s="243" t="s">
        <v>88</v>
      </c>
      <c r="AV168" s="13" t="s">
        <v>88</v>
      </c>
      <c r="AW168" s="13" t="s">
        <v>34</v>
      </c>
      <c r="AX168" s="13" t="s">
        <v>78</v>
      </c>
      <c r="AY168" s="243" t="s">
        <v>136</v>
      </c>
    </row>
    <row r="169" s="13" customFormat="1">
      <c r="A169" s="13"/>
      <c r="B169" s="232"/>
      <c r="C169" s="233"/>
      <c r="D169" s="234" t="s">
        <v>144</v>
      </c>
      <c r="E169" s="235" t="s">
        <v>1</v>
      </c>
      <c r="F169" s="236" t="s">
        <v>340</v>
      </c>
      <c r="G169" s="233"/>
      <c r="H169" s="237">
        <v>-20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144</v>
      </c>
      <c r="AU169" s="243" t="s">
        <v>88</v>
      </c>
      <c r="AV169" s="13" t="s">
        <v>88</v>
      </c>
      <c r="AW169" s="13" t="s">
        <v>34</v>
      </c>
      <c r="AX169" s="13" t="s">
        <v>78</v>
      </c>
      <c r="AY169" s="243" t="s">
        <v>136</v>
      </c>
    </row>
    <row r="170" s="13" customFormat="1">
      <c r="A170" s="13"/>
      <c r="B170" s="232"/>
      <c r="C170" s="233"/>
      <c r="D170" s="234" t="s">
        <v>144</v>
      </c>
      <c r="E170" s="235" t="s">
        <v>1</v>
      </c>
      <c r="F170" s="236" t="s">
        <v>341</v>
      </c>
      <c r="G170" s="233"/>
      <c r="H170" s="237">
        <v>-76.075999999999993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144</v>
      </c>
      <c r="AU170" s="243" t="s">
        <v>88</v>
      </c>
      <c r="AV170" s="13" t="s">
        <v>88</v>
      </c>
      <c r="AW170" s="13" t="s">
        <v>34</v>
      </c>
      <c r="AX170" s="13" t="s">
        <v>78</v>
      </c>
      <c r="AY170" s="243" t="s">
        <v>136</v>
      </c>
    </row>
    <row r="171" s="13" customFormat="1">
      <c r="A171" s="13"/>
      <c r="B171" s="232"/>
      <c r="C171" s="233"/>
      <c r="D171" s="234" t="s">
        <v>144</v>
      </c>
      <c r="E171" s="235" t="s">
        <v>1</v>
      </c>
      <c r="F171" s="236" t="s">
        <v>342</v>
      </c>
      <c r="G171" s="233"/>
      <c r="H171" s="237">
        <v>-2.6070000000000002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144</v>
      </c>
      <c r="AU171" s="243" t="s">
        <v>88</v>
      </c>
      <c r="AV171" s="13" t="s">
        <v>88</v>
      </c>
      <c r="AW171" s="13" t="s">
        <v>34</v>
      </c>
      <c r="AX171" s="13" t="s">
        <v>78</v>
      </c>
      <c r="AY171" s="243" t="s">
        <v>136</v>
      </c>
    </row>
    <row r="172" s="14" customFormat="1">
      <c r="A172" s="14"/>
      <c r="B172" s="255"/>
      <c r="C172" s="256"/>
      <c r="D172" s="234" t="s">
        <v>144</v>
      </c>
      <c r="E172" s="257" t="s">
        <v>1</v>
      </c>
      <c r="F172" s="258" t="s">
        <v>208</v>
      </c>
      <c r="G172" s="256"/>
      <c r="H172" s="259">
        <v>202.91699999999997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144</v>
      </c>
      <c r="AU172" s="265" t="s">
        <v>88</v>
      </c>
      <c r="AV172" s="14" t="s">
        <v>142</v>
      </c>
      <c r="AW172" s="14" t="s">
        <v>34</v>
      </c>
      <c r="AX172" s="14" t="s">
        <v>86</v>
      </c>
      <c r="AY172" s="265" t="s">
        <v>136</v>
      </c>
    </row>
    <row r="173" s="12" customFormat="1" ht="25.92" customHeight="1">
      <c r="A173" s="12"/>
      <c r="B173" s="202"/>
      <c r="C173" s="203"/>
      <c r="D173" s="204" t="s">
        <v>77</v>
      </c>
      <c r="E173" s="205" t="s">
        <v>258</v>
      </c>
      <c r="F173" s="205" t="s">
        <v>259</v>
      </c>
      <c r="G173" s="203"/>
      <c r="H173" s="203"/>
      <c r="I173" s="206"/>
      <c r="J173" s="207">
        <f>BK173</f>
        <v>0</v>
      </c>
      <c r="K173" s="203"/>
      <c r="L173" s="208"/>
      <c r="M173" s="209"/>
      <c r="N173" s="210"/>
      <c r="O173" s="210"/>
      <c r="P173" s="211">
        <f>P174</f>
        <v>0</v>
      </c>
      <c r="Q173" s="210"/>
      <c r="R173" s="211">
        <f>R174</f>
        <v>0</v>
      </c>
      <c r="S173" s="210"/>
      <c r="T173" s="212">
        <f>T174</f>
        <v>2.6069999999999998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88</v>
      </c>
      <c r="AT173" s="214" t="s">
        <v>77</v>
      </c>
      <c r="AU173" s="214" t="s">
        <v>78</v>
      </c>
      <c r="AY173" s="213" t="s">
        <v>136</v>
      </c>
      <c r="BK173" s="215">
        <f>BK174</f>
        <v>0</v>
      </c>
    </row>
    <row r="174" s="12" customFormat="1" ht="22.8" customHeight="1">
      <c r="A174" s="12"/>
      <c r="B174" s="202"/>
      <c r="C174" s="203"/>
      <c r="D174" s="204" t="s">
        <v>77</v>
      </c>
      <c r="E174" s="216" t="s">
        <v>260</v>
      </c>
      <c r="F174" s="216" t="s">
        <v>261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SUM(P175:P176)</f>
        <v>0</v>
      </c>
      <c r="Q174" s="210"/>
      <c r="R174" s="211">
        <f>SUM(R175:R176)</f>
        <v>0</v>
      </c>
      <c r="S174" s="210"/>
      <c r="T174" s="212">
        <f>SUM(T175:T176)</f>
        <v>2.6069999999999998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88</v>
      </c>
      <c r="AT174" s="214" t="s">
        <v>77</v>
      </c>
      <c r="AU174" s="214" t="s">
        <v>86</v>
      </c>
      <c r="AY174" s="213" t="s">
        <v>136</v>
      </c>
      <c r="BK174" s="215">
        <f>SUM(BK175:BK176)</f>
        <v>0</v>
      </c>
    </row>
    <row r="175" s="2" customFormat="1" ht="21.75" customHeight="1">
      <c r="A175" s="37"/>
      <c r="B175" s="38"/>
      <c r="C175" s="218" t="s">
        <v>270</v>
      </c>
      <c r="D175" s="218" t="s">
        <v>138</v>
      </c>
      <c r="E175" s="219" t="s">
        <v>263</v>
      </c>
      <c r="F175" s="220" t="s">
        <v>264</v>
      </c>
      <c r="G175" s="221" t="s">
        <v>172</v>
      </c>
      <c r="H175" s="222">
        <v>260.69999999999999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43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0.01</v>
      </c>
      <c r="T175" s="229">
        <f>S175*H175</f>
        <v>2.6069999999999998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214</v>
      </c>
      <c r="AT175" s="230" t="s">
        <v>138</v>
      </c>
      <c r="AU175" s="230" t="s">
        <v>88</v>
      </c>
      <c r="AY175" s="16" t="s">
        <v>136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86</v>
      </c>
      <c r="BK175" s="231">
        <f>ROUND(I175*H175,2)</f>
        <v>0</v>
      </c>
      <c r="BL175" s="16" t="s">
        <v>214</v>
      </c>
      <c r="BM175" s="230" t="s">
        <v>343</v>
      </c>
    </row>
    <row r="176" s="13" customFormat="1">
      <c r="A176" s="13"/>
      <c r="B176" s="232"/>
      <c r="C176" s="233"/>
      <c r="D176" s="234" t="s">
        <v>144</v>
      </c>
      <c r="E176" s="235" t="s">
        <v>1</v>
      </c>
      <c r="F176" s="236" t="s">
        <v>344</v>
      </c>
      <c r="G176" s="233"/>
      <c r="H176" s="237">
        <v>260.69999999999999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144</v>
      </c>
      <c r="AU176" s="243" t="s">
        <v>88</v>
      </c>
      <c r="AV176" s="13" t="s">
        <v>88</v>
      </c>
      <c r="AW176" s="13" t="s">
        <v>34</v>
      </c>
      <c r="AX176" s="13" t="s">
        <v>86</v>
      </c>
      <c r="AY176" s="243" t="s">
        <v>136</v>
      </c>
    </row>
    <row r="177" s="12" customFormat="1" ht="25.92" customHeight="1">
      <c r="A177" s="12"/>
      <c r="B177" s="202"/>
      <c r="C177" s="203"/>
      <c r="D177" s="204" t="s">
        <v>77</v>
      </c>
      <c r="E177" s="205" t="s">
        <v>266</v>
      </c>
      <c r="F177" s="205" t="s">
        <v>267</v>
      </c>
      <c r="G177" s="203"/>
      <c r="H177" s="203"/>
      <c r="I177" s="206"/>
      <c r="J177" s="207">
        <f>BK177</f>
        <v>0</v>
      </c>
      <c r="K177" s="203"/>
      <c r="L177" s="208"/>
      <c r="M177" s="209"/>
      <c r="N177" s="210"/>
      <c r="O177" s="210"/>
      <c r="P177" s="211">
        <f>P178+P180+P182+P185</f>
        <v>0</v>
      </c>
      <c r="Q177" s="210"/>
      <c r="R177" s="211">
        <f>R178+R180+R182+R185</f>
        <v>0</v>
      </c>
      <c r="S177" s="210"/>
      <c r="T177" s="212">
        <f>T178+T180+T182+T185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157</v>
      </c>
      <c r="AT177" s="214" t="s">
        <v>77</v>
      </c>
      <c r="AU177" s="214" t="s">
        <v>78</v>
      </c>
      <c r="AY177" s="213" t="s">
        <v>136</v>
      </c>
      <c r="BK177" s="215">
        <f>BK178+BK180+BK182+BK185</f>
        <v>0</v>
      </c>
    </row>
    <row r="178" s="12" customFormat="1" ht="22.8" customHeight="1">
      <c r="A178" s="12"/>
      <c r="B178" s="202"/>
      <c r="C178" s="203"/>
      <c r="D178" s="204" t="s">
        <v>77</v>
      </c>
      <c r="E178" s="216" t="s">
        <v>268</v>
      </c>
      <c r="F178" s="216" t="s">
        <v>269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P179</f>
        <v>0</v>
      </c>
      <c r="Q178" s="210"/>
      <c r="R178" s="211">
        <f>R179</f>
        <v>0</v>
      </c>
      <c r="S178" s="210"/>
      <c r="T178" s="21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157</v>
      </c>
      <c r="AT178" s="214" t="s">
        <v>77</v>
      </c>
      <c r="AU178" s="214" t="s">
        <v>86</v>
      </c>
      <c r="AY178" s="213" t="s">
        <v>136</v>
      </c>
      <c r="BK178" s="215">
        <f>BK179</f>
        <v>0</v>
      </c>
    </row>
    <row r="179" s="2" customFormat="1" ht="33" customHeight="1">
      <c r="A179" s="37"/>
      <c r="B179" s="38"/>
      <c r="C179" s="218" t="s">
        <v>278</v>
      </c>
      <c r="D179" s="218" t="s">
        <v>138</v>
      </c>
      <c r="E179" s="219" t="s">
        <v>271</v>
      </c>
      <c r="F179" s="220" t="s">
        <v>272</v>
      </c>
      <c r="G179" s="221" t="s">
        <v>273</v>
      </c>
      <c r="H179" s="222">
        <v>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43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274</v>
      </c>
      <c r="AT179" s="230" t="s">
        <v>138</v>
      </c>
      <c r="AU179" s="230" t="s">
        <v>88</v>
      </c>
      <c r="AY179" s="16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274</v>
      </c>
      <c r="BM179" s="230" t="s">
        <v>345</v>
      </c>
    </row>
    <row r="180" s="12" customFormat="1" ht="22.8" customHeight="1">
      <c r="A180" s="12"/>
      <c r="B180" s="202"/>
      <c r="C180" s="203"/>
      <c r="D180" s="204" t="s">
        <v>77</v>
      </c>
      <c r="E180" s="216" t="s">
        <v>276</v>
      </c>
      <c r="F180" s="216" t="s">
        <v>277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P181</f>
        <v>0</v>
      </c>
      <c r="Q180" s="210"/>
      <c r="R180" s="211">
        <f>R181</f>
        <v>0</v>
      </c>
      <c r="S180" s="210"/>
      <c r="T180" s="212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157</v>
      </c>
      <c r="AT180" s="214" t="s">
        <v>77</v>
      </c>
      <c r="AU180" s="214" t="s">
        <v>86</v>
      </c>
      <c r="AY180" s="213" t="s">
        <v>136</v>
      </c>
      <c r="BK180" s="215">
        <f>BK181</f>
        <v>0</v>
      </c>
    </row>
    <row r="181" s="2" customFormat="1" ht="16.5" customHeight="1">
      <c r="A181" s="37"/>
      <c r="B181" s="38"/>
      <c r="C181" s="218" t="s">
        <v>284</v>
      </c>
      <c r="D181" s="218" t="s">
        <v>138</v>
      </c>
      <c r="E181" s="219" t="s">
        <v>279</v>
      </c>
      <c r="F181" s="220" t="s">
        <v>280</v>
      </c>
      <c r="G181" s="221" t="s">
        <v>273</v>
      </c>
      <c r="H181" s="222">
        <v>1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43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274</v>
      </c>
      <c r="AT181" s="230" t="s">
        <v>138</v>
      </c>
      <c r="AU181" s="230" t="s">
        <v>88</v>
      </c>
      <c r="AY181" s="16" t="s">
        <v>136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86</v>
      </c>
      <c r="BK181" s="231">
        <f>ROUND(I181*H181,2)</f>
        <v>0</v>
      </c>
      <c r="BL181" s="16" t="s">
        <v>274</v>
      </c>
      <c r="BM181" s="230" t="s">
        <v>346</v>
      </c>
    </row>
    <row r="182" s="12" customFormat="1" ht="22.8" customHeight="1">
      <c r="A182" s="12"/>
      <c r="B182" s="202"/>
      <c r="C182" s="203"/>
      <c r="D182" s="204" t="s">
        <v>77</v>
      </c>
      <c r="E182" s="216" t="s">
        <v>282</v>
      </c>
      <c r="F182" s="216" t="s">
        <v>283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SUM(P183:P184)</f>
        <v>0</v>
      </c>
      <c r="Q182" s="210"/>
      <c r="R182" s="211">
        <f>SUM(R183:R184)</f>
        <v>0</v>
      </c>
      <c r="S182" s="210"/>
      <c r="T182" s="212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157</v>
      </c>
      <c r="AT182" s="214" t="s">
        <v>77</v>
      </c>
      <c r="AU182" s="214" t="s">
        <v>86</v>
      </c>
      <c r="AY182" s="213" t="s">
        <v>136</v>
      </c>
      <c r="BK182" s="215">
        <f>SUM(BK183:BK184)</f>
        <v>0</v>
      </c>
    </row>
    <row r="183" s="2" customFormat="1" ht="16.5" customHeight="1">
      <c r="A183" s="37"/>
      <c r="B183" s="38"/>
      <c r="C183" s="218" t="s">
        <v>288</v>
      </c>
      <c r="D183" s="218" t="s">
        <v>138</v>
      </c>
      <c r="E183" s="219" t="s">
        <v>285</v>
      </c>
      <c r="F183" s="220" t="s">
        <v>286</v>
      </c>
      <c r="G183" s="221" t="s">
        <v>273</v>
      </c>
      <c r="H183" s="222">
        <v>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43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274</v>
      </c>
      <c r="AT183" s="230" t="s">
        <v>138</v>
      </c>
      <c r="AU183" s="230" t="s">
        <v>88</v>
      </c>
      <c r="AY183" s="16" t="s">
        <v>136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86</v>
      </c>
      <c r="BK183" s="231">
        <f>ROUND(I183*H183,2)</f>
        <v>0</v>
      </c>
      <c r="BL183" s="16" t="s">
        <v>274</v>
      </c>
      <c r="BM183" s="230" t="s">
        <v>347</v>
      </c>
    </row>
    <row r="184" s="2" customFormat="1" ht="21.75" customHeight="1">
      <c r="A184" s="37"/>
      <c r="B184" s="38"/>
      <c r="C184" s="218" t="s">
        <v>294</v>
      </c>
      <c r="D184" s="218" t="s">
        <v>138</v>
      </c>
      <c r="E184" s="219" t="s">
        <v>289</v>
      </c>
      <c r="F184" s="220" t="s">
        <v>290</v>
      </c>
      <c r="G184" s="221" t="s">
        <v>273</v>
      </c>
      <c r="H184" s="222">
        <v>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43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274</v>
      </c>
      <c r="AT184" s="230" t="s">
        <v>138</v>
      </c>
      <c r="AU184" s="230" t="s">
        <v>88</v>
      </c>
      <c r="AY184" s="16" t="s">
        <v>136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86</v>
      </c>
      <c r="BK184" s="231">
        <f>ROUND(I184*H184,2)</f>
        <v>0</v>
      </c>
      <c r="BL184" s="16" t="s">
        <v>274</v>
      </c>
      <c r="BM184" s="230" t="s">
        <v>348</v>
      </c>
    </row>
    <row r="185" s="12" customFormat="1" ht="22.8" customHeight="1">
      <c r="A185" s="12"/>
      <c r="B185" s="202"/>
      <c r="C185" s="203"/>
      <c r="D185" s="204" t="s">
        <v>77</v>
      </c>
      <c r="E185" s="216" t="s">
        <v>292</v>
      </c>
      <c r="F185" s="216" t="s">
        <v>293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P186</f>
        <v>0</v>
      </c>
      <c r="Q185" s="210"/>
      <c r="R185" s="211">
        <f>R186</f>
        <v>0</v>
      </c>
      <c r="S185" s="210"/>
      <c r="T185" s="212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157</v>
      </c>
      <c r="AT185" s="214" t="s">
        <v>77</v>
      </c>
      <c r="AU185" s="214" t="s">
        <v>86</v>
      </c>
      <c r="AY185" s="213" t="s">
        <v>136</v>
      </c>
      <c r="BK185" s="215">
        <f>BK186</f>
        <v>0</v>
      </c>
    </row>
    <row r="186" s="2" customFormat="1" ht="21.75" customHeight="1">
      <c r="A186" s="37"/>
      <c r="B186" s="38"/>
      <c r="C186" s="218" t="s">
        <v>298</v>
      </c>
      <c r="D186" s="218" t="s">
        <v>138</v>
      </c>
      <c r="E186" s="219" t="s">
        <v>299</v>
      </c>
      <c r="F186" s="220" t="s">
        <v>300</v>
      </c>
      <c r="G186" s="221" t="s">
        <v>273</v>
      </c>
      <c r="H186" s="222">
        <v>1</v>
      </c>
      <c r="I186" s="223"/>
      <c r="J186" s="224">
        <f>ROUND(I186*H186,2)</f>
        <v>0</v>
      </c>
      <c r="K186" s="225"/>
      <c r="L186" s="43"/>
      <c r="M186" s="270" t="s">
        <v>1</v>
      </c>
      <c r="N186" s="271" t="s">
        <v>43</v>
      </c>
      <c r="O186" s="272"/>
      <c r="P186" s="273">
        <f>O186*H186</f>
        <v>0</v>
      </c>
      <c r="Q186" s="273">
        <v>0</v>
      </c>
      <c r="R186" s="273">
        <f>Q186*H186</f>
        <v>0</v>
      </c>
      <c r="S186" s="273">
        <v>0</v>
      </c>
      <c r="T186" s="27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274</v>
      </c>
      <c r="AT186" s="230" t="s">
        <v>138</v>
      </c>
      <c r="AU186" s="230" t="s">
        <v>88</v>
      </c>
      <c r="AY186" s="16" t="s">
        <v>136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86</v>
      </c>
      <c r="BK186" s="231">
        <f>ROUND(I186*H186,2)</f>
        <v>0</v>
      </c>
      <c r="BL186" s="16" t="s">
        <v>274</v>
      </c>
      <c r="BM186" s="230" t="s">
        <v>349</v>
      </c>
    </row>
    <row r="187" s="2" customFormat="1" ht="6.96" customHeight="1">
      <c r="A187" s="37"/>
      <c r="B187" s="65"/>
      <c r="C187" s="66"/>
      <c r="D187" s="66"/>
      <c r="E187" s="66"/>
      <c r="F187" s="66"/>
      <c r="G187" s="66"/>
      <c r="H187" s="66"/>
      <c r="I187" s="66"/>
      <c r="J187" s="66"/>
      <c r="K187" s="66"/>
      <c r="L187" s="43"/>
      <c r="M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</row>
  </sheetData>
  <sheetProtection sheet="1" autoFilter="0" formatColumns="0" formatRows="0" objects="1" scenarios="1" spinCount="100000" saltValue="c3phjuyJR+kBVvC4GUlbZqgIXIv1EzYXLHMLvcZXAzhK+Q8VkjmcdGf9YK8mGv079KGy4vPvCkz5Tbn7nYo1qw==" hashValue="llIs6GIyQokVp8+PM3sTuyy2WMtJCMJ6XR+m1T7IGlE2v47oP5q9al5xzRAQ+ZX1CpwbJplU/NxqcFGpQjXsKA==" algorithmName="SHA-512" password="CC35"/>
  <autoFilter ref="C126:K18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Odstraňování postradatelných objektů SŽ - odstranění technologických objektů za hranicí životnosti (v obvodu OŘ Praha)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350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104</v>
      </c>
      <c r="G12" s="37"/>
      <c r="H12" s="37"/>
      <c r="I12" s="139" t="s">
        <v>22</v>
      </c>
      <c r="J12" s="143" t="str">
        <f>'Rekapitulace stavby'!AN8</f>
        <v>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ROUND((SUM(BE125:BE178)),  2)</f>
        <v>0</v>
      </c>
      <c r="G33" s="37"/>
      <c r="H33" s="37"/>
      <c r="I33" s="154">
        <v>0.20999999999999999</v>
      </c>
      <c r="J33" s="153">
        <f>ROUND(((SUM(BE125:BE178))*I33),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ROUND((SUM(BF125:BF178)),  2)</f>
        <v>0</v>
      </c>
      <c r="G34" s="37"/>
      <c r="H34" s="37"/>
      <c r="I34" s="154">
        <v>0.14999999999999999</v>
      </c>
      <c r="J34" s="153">
        <f>ROUND(((SUM(BF125:BF178))*I34),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ROUND((SUM(BG125:BG178)),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ROUND((SUM(BH125:BH178)),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ROUND((SUM(BI125:BI178)),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Odstraňování postradatelných objektů SŽ - odstranění technologických objektů za hranicí životnosti (v obvodu OŘ Praha)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SO.03 - Nymburk - garáž na poz. 4305 (7000047378)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Nymburk</v>
      </c>
      <c r="G89" s="39"/>
      <c r="H89" s="39"/>
      <c r="I89" s="31" t="s">
        <v>22</v>
      </c>
      <c r="J89" s="78" t="str">
        <f>IF(J12="","",J12)</f>
        <v>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L. Malý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J138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J150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114</v>
      </c>
      <c r="E101" s="181"/>
      <c r="F101" s="181"/>
      <c r="G101" s="181"/>
      <c r="H101" s="181"/>
      <c r="I101" s="181"/>
      <c r="J101" s="182">
        <f>J170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116</v>
      </c>
      <c r="E103" s="181"/>
      <c r="F103" s="181"/>
      <c r="G103" s="181"/>
      <c r="H103" s="181"/>
      <c r="I103" s="181"/>
      <c r="J103" s="182">
        <f>J174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J175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120</v>
      </c>
      <c r="E105" s="187"/>
      <c r="F105" s="187"/>
      <c r="G105" s="187"/>
      <c r="H105" s="187"/>
      <c r="I105" s="187"/>
      <c r="J105" s="188">
        <f>J177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Odstraňování postradatelných objektů SŽ - odstranění technologických objektů za hranicí životnosti (v obvodu OŘ Praha)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102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SO.03 - Nymburk - garáž na poz. 4305 (7000047378)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Nymburk</v>
      </c>
      <c r="G119" s="39"/>
      <c r="H119" s="39"/>
      <c r="I119" s="31" t="s">
        <v>22</v>
      </c>
      <c r="J119" s="78" t="str">
        <f>IF(J12="","",J12)</f>
        <v>6. 4. 2021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Správa železnic, státní organizace</v>
      </c>
      <c r="G121" s="39"/>
      <c r="H121" s="39"/>
      <c r="I121" s="31" t="s">
        <v>32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35</v>
      </c>
      <c r="J122" s="35" t="str">
        <f>E24</f>
        <v>L. Malý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122</v>
      </c>
      <c r="D124" s="193" t="s">
        <v>63</v>
      </c>
      <c r="E124" s="193" t="s">
        <v>59</v>
      </c>
      <c r="F124" s="193" t="s">
        <v>60</v>
      </c>
      <c r="G124" s="193" t="s">
        <v>123</v>
      </c>
      <c r="H124" s="193" t="s">
        <v>124</v>
      </c>
      <c r="I124" s="193" t="s">
        <v>125</v>
      </c>
      <c r="J124" s="194" t="s">
        <v>107</v>
      </c>
      <c r="K124" s="195" t="s">
        <v>126</v>
      </c>
      <c r="L124" s="196"/>
      <c r="M124" s="99" t="s">
        <v>1</v>
      </c>
      <c r="N124" s="100" t="s">
        <v>42</v>
      </c>
      <c r="O124" s="100" t="s">
        <v>127</v>
      </c>
      <c r="P124" s="100" t="s">
        <v>128</v>
      </c>
      <c r="Q124" s="100" t="s">
        <v>129</v>
      </c>
      <c r="R124" s="100" t="s">
        <v>130</v>
      </c>
      <c r="S124" s="100" t="s">
        <v>131</v>
      </c>
      <c r="T124" s="101" t="s">
        <v>132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133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P126+P170+P174</f>
        <v>0</v>
      </c>
      <c r="Q125" s="103"/>
      <c r="R125" s="199">
        <f>R126+R170+R174</f>
        <v>0</v>
      </c>
      <c r="S125" s="103"/>
      <c r="T125" s="200">
        <f>T126+T170+T174</f>
        <v>64.392399999999995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77</v>
      </c>
      <c r="AU125" s="16" t="s">
        <v>109</v>
      </c>
      <c r="BK125" s="201">
        <f>BK126+BK170+BK174</f>
        <v>0</v>
      </c>
    </row>
    <row r="126" s="12" customFormat="1" ht="25.92" customHeight="1">
      <c r="A126" s="12"/>
      <c r="B126" s="202"/>
      <c r="C126" s="203"/>
      <c r="D126" s="204" t="s">
        <v>77</v>
      </c>
      <c r="E126" s="205" t="s">
        <v>134</v>
      </c>
      <c r="F126" s="205" t="s">
        <v>135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P127+P138+P150</f>
        <v>0</v>
      </c>
      <c r="Q126" s="210"/>
      <c r="R126" s="211">
        <f>R127+R138+R150</f>
        <v>0</v>
      </c>
      <c r="S126" s="210"/>
      <c r="T126" s="212">
        <f>T127+T138+T150</f>
        <v>63.696399999999997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78</v>
      </c>
      <c r="AY126" s="213" t="s">
        <v>136</v>
      </c>
      <c r="BK126" s="215">
        <f>BK127+BK138+BK150</f>
        <v>0</v>
      </c>
    </row>
    <row r="127" s="12" customFormat="1" ht="22.8" customHeight="1">
      <c r="A127" s="12"/>
      <c r="B127" s="202"/>
      <c r="C127" s="203"/>
      <c r="D127" s="204" t="s">
        <v>77</v>
      </c>
      <c r="E127" s="216" t="s">
        <v>86</v>
      </c>
      <c r="F127" s="216" t="s">
        <v>137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SUM(P128:P137)</f>
        <v>0</v>
      </c>
      <c r="Q127" s="210"/>
      <c r="R127" s="211">
        <f>SUM(R128:R137)</f>
        <v>0</v>
      </c>
      <c r="S127" s="210"/>
      <c r="T127" s="212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86</v>
      </c>
      <c r="AY127" s="213" t="s">
        <v>136</v>
      </c>
      <c r="BK127" s="215">
        <f>SUM(BK128:BK137)</f>
        <v>0</v>
      </c>
    </row>
    <row r="128" s="2" customFormat="1" ht="33" customHeight="1">
      <c r="A128" s="37"/>
      <c r="B128" s="38"/>
      <c r="C128" s="218" t="s">
        <v>86</v>
      </c>
      <c r="D128" s="218" t="s">
        <v>138</v>
      </c>
      <c r="E128" s="219" t="s">
        <v>139</v>
      </c>
      <c r="F128" s="220" t="s">
        <v>140</v>
      </c>
      <c r="G128" s="221" t="s">
        <v>141</v>
      </c>
      <c r="H128" s="222">
        <v>11.4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43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142</v>
      </c>
      <c r="AT128" s="230" t="s">
        <v>138</v>
      </c>
      <c r="AU128" s="230" t="s">
        <v>88</v>
      </c>
      <c r="AY128" s="16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86</v>
      </c>
      <c r="BK128" s="231">
        <f>ROUND(I128*H128,2)</f>
        <v>0</v>
      </c>
      <c r="BL128" s="16" t="s">
        <v>142</v>
      </c>
      <c r="BM128" s="230" t="s">
        <v>351</v>
      </c>
    </row>
    <row r="129" s="13" customFormat="1">
      <c r="A129" s="13"/>
      <c r="B129" s="232"/>
      <c r="C129" s="233"/>
      <c r="D129" s="234" t="s">
        <v>144</v>
      </c>
      <c r="E129" s="235" t="s">
        <v>1</v>
      </c>
      <c r="F129" s="236" t="s">
        <v>352</v>
      </c>
      <c r="G129" s="233"/>
      <c r="H129" s="237">
        <v>11.4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144</v>
      </c>
      <c r="AU129" s="243" t="s">
        <v>88</v>
      </c>
      <c r="AV129" s="13" t="s">
        <v>88</v>
      </c>
      <c r="AW129" s="13" t="s">
        <v>34</v>
      </c>
      <c r="AX129" s="13" t="s">
        <v>86</v>
      </c>
      <c r="AY129" s="243" t="s">
        <v>136</v>
      </c>
    </row>
    <row r="130" s="2" customFormat="1" ht="33" customHeight="1">
      <c r="A130" s="37"/>
      <c r="B130" s="38"/>
      <c r="C130" s="218" t="s">
        <v>88</v>
      </c>
      <c r="D130" s="218" t="s">
        <v>138</v>
      </c>
      <c r="E130" s="219" t="s">
        <v>146</v>
      </c>
      <c r="F130" s="220" t="s">
        <v>147</v>
      </c>
      <c r="G130" s="221" t="s">
        <v>141</v>
      </c>
      <c r="H130" s="222">
        <v>11.4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142</v>
      </c>
      <c r="AT130" s="230" t="s">
        <v>138</v>
      </c>
      <c r="AU130" s="230" t="s">
        <v>88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142</v>
      </c>
      <c r="BM130" s="230" t="s">
        <v>353</v>
      </c>
    </row>
    <row r="131" s="2" customFormat="1" ht="33" customHeight="1">
      <c r="A131" s="37"/>
      <c r="B131" s="38"/>
      <c r="C131" s="218" t="s">
        <v>149</v>
      </c>
      <c r="D131" s="218" t="s">
        <v>138</v>
      </c>
      <c r="E131" s="219" t="s">
        <v>150</v>
      </c>
      <c r="F131" s="220" t="s">
        <v>151</v>
      </c>
      <c r="G131" s="221" t="s">
        <v>141</v>
      </c>
      <c r="H131" s="222">
        <v>114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43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142</v>
      </c>
      <c r="AT131" s="230" t="s">
        <v>138</v>
      </c>
      <c r="AU131" s="230" t="s">
        <v>88</v>
      </c>
      <c r="AY131" s="16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86</v>
      </c>
      <c r="BK131" s="231">
        <f>ROUND(I131*H131,2)</f>
        <v>0</v>
      </c>
      <c r="BL131" s="16" t="s">
        <v>142</v>
      </c>
      <c r="BM131" s="230" t="s">
        <v>354</v>
      </c>
    </row>
    <row r="132" s="13" customFormat="1">
      <c r="A132" s="13"/>
      <c r="B132" s="232"/>
      <c r="C132" s="233"/>
      <c r="D132" s="234" t="s">
        <v>144</v>
      </c>
      <c r="E132" s="233"/>
      <c r="F132" s="236" t="s">
        <v>355</v>
      </c>
      <c r="G132" s="233"/>
      <c r="H132" s="237">
        <v>114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144</v>
      </c>
      <c r="AU132" s="243" t="s">
        <v>88</v>
      </c>
      <c r="AV132" s="13" t="s">
        <v>88</v>
      </c>
      <c r="AW132" s="13" t="s">
        <v>4</v>
      </c>
      <c r="AX132" s="13" t="s">
        <v>86</v>
      </c>
      <c r="AY132" s="243" t="s">
        <v>136</v>
      </c>
    </row>
    <row r="133" s="2" customFormat="1" ht="21.75" customHeight="1">
      <c r="A133" s="37"/>
      <c r="B133" s="38"/>
      <c r="C133" s="218" t="s">
        <v>142</v>
      </c>
      <c r="D133" s="218" t="s">
        <v>138</v>
      </c>
      <c r="E133" s="219" t="s">
        <v>154</v>
      </c>
      <c r="F133" s="220" t="s">
        <v>155</v>
      </c>
      <c r="G133" s="221" t="s">
        <v>141</v>
      </c>
      <c r="H133" s="222">
        <v>11.4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142</v>
      </c>
      <c r="AT133" s="230" t="s">
        <v>138</v>
      </c>
      <c r="AU133" s="230" t="s">
        <v>88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142</v>
      </c>
      <c r="BM133" s="230" t="s">
        <v>356</v>
      </c>
    </row>
    <row r="134" s="2" customFormat="1" ht="21.75" customHeight="1">
      <c r="A134" s="37"/>
      <c r="B134" s="38"/>
      <c r="C134" s="218" t="s">
        <v>157</v>
      </c>
      <c r="D134" s="218" t="s">
        <v>138</v>
      </c>
      <c r="E134" s="219" t="s">
        <v>158</v>
      </c>
      <c r="F134" s="220" t="s">
        <v>159</v>
      </c>
      <c r="G134" s="221" t="s">
        <v>141</v>
      </c>
      <c r="H134" s="222">
        <v>11.4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142</v>
      </c>
      <c r="AT134" s="230" t="s">
        <v>138</v>
      </c>
      <c r="AU134" s="230" t="s">
        <v>88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142</v>
      </c>
      <c r="BM134" s="230" t="s">
        <v>357</v>
      </c>
    </row>
    <row r="135" s="2" customFormat="1" ht="16.5" customHeight="1">
      <c r="A135" s="37"/>
      <c r="B135" s="38"/>
      <c r="C135" s="244" t="s">
        <v>161</v>
      </c>
      <c r="D135" s="244" t="s">
        <v>162</v>
      </c>
      <c r="E135" s="245" t="s">
        <v>163</v>
      </c>
      <c r="F135" s="246" t="s">
        <v>164</v>
      </c>
      <c r="G135" s="247" t="s">
        <v>165</v>
      </c>
      <c r="H135" s="248">
        <v>20.52</v>
      </c>
      <c r="I135" s="249"/>
      <c r="J135" s="250">
        <f>ROUND(I135*H135,2)</f>
        <v>0</v>
      </c>
      <c r="K135" s="251"/>
      <c r="L135" s="252"/>
      <c r="M135" s="253" t="s">
        <v>1</v>
      </c>
      <c r="N135" s="254" t="s">
        <v>43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166</v>
      </c>
      <c r="AT135" s="230" t="s">
        <v>162</v>
      </c>
      <c r="AU135" s="230" t="s">
        <v>88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86</v>
      </c>
      <c r="BK135" s="231">
        <f>ROUND(I135*H135,2)</f>
        <v>0</v>
      </c>
      <c r="BL135" s="16" t="s">
        <v>142</v>
      </c>
      <c r="BM135" s="230" t="s">
        <v>358</v>
      </c>
    </row>
    <row r="136" s="13" customFormat="1">
      <c r="A136" s="13"/>
      <c r="B136" s="232"/>
      <c r="C136" s="233"/>
      <c r="D136" s="234" t="s">
        <v>144</v>
      </c>
      <c r="E136" s="233"/>
      <c r="F136" s="236" t="s">
        <v>359</v>
      </c>
      <c r="G136" s="233"/>
      <c r="H136" s="237">
        <v>20.52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144</v>
      </c>
      <c r="AU136" s="243" t="s">
        <v>88</v>
      </c>
      <c r="AV136" s="13" t="s">
        <v>88</v>
      </c>
      <c r="AW136" s="13" t="s">
        <v>4</v>
      </c>
      <c r="AX136" s="13" t="s">
        <v>86</v>
      </c>
      <c r="AY136" s="243" t="s">
        <v>136</v>
      </c>
    </row>
    <row r="137" s="2" customFormat="1" ht="21.75" customHeight="1">
      <c r="A137" s="37"/>
      <c r="B137" s="38"/>
      <c r="C137" s="218" t="s">
        <v>169</v>
      </c>
      <c r="D137" s="218" t="s">
        <v>138</v>
      </c>
      <c r="E137" s="219" t="s">
        <v>170</v>
      </c>
      <c r="F137" s="220" t="s">
        <v>171</v>
      </c>
      <c r="G137" s="221" t="s">
        <v>172</v>
      </c>
      <c r="H137" s="222">
        <v>100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142</v>
      </c>
      <c r="AT137" s="230" t="s">
        <v>138</v>
      </c>
      <c r="AU137" s="230" t="s">
        <v>88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86</v>
      </c>
      <c r="BK137" s="231">
        <f>ROUND(I137*H137,2)</f>
        <v>0</v>
      </c>
      <c r="BL137" s="16" t="s">
        <v>142</v>
      </c>
      <c r="BM137" s="230" t="s">
        <v>360</v>
      </c>
    </row>
    <row r="138" s="12" customFormat="1" ht="22.8" customHeight="1">
      <c r="A138" s="12"/>
      <c r="B138" s="202"/>
      <c r="C138" s="203"/>
      <c r="D138" s="204" t="s">
        <v>77</v>
      </c>
      <c r="E138" s="216" t="s">
        <v>174</v>
      </c>
      <c r="F138" s="216" t="s">
        <v>175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SUM(P139:P149)</f>
        <v>0</v>
      </c>
      <c r="Q138" s="210"/>
      <c r="R138" s="211">
        <f>SUM(R139:R149)</f>
        <v>0</v>
      </c>
      <c r="S138" s="210"/>
      <c r="T138" s="212">
        <f>SUM(T139:T149)</f>
        <v>63.696399999999997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86</v>
      </c>
      <c r="AT138" s="214" t="s">
        <v>77</v>
      </c>
      <c r="AU138" s="214" t="s">
        <v>86</v>
      </c>
      <c r="AY138" s="213" t="s">
        <v>136</v>
      </c>
      <c r="BK138" s="215">
        <f>SUM(BK139:BK149)</f>
        <v>0</v>
      </c>
    </row>
    <row r="139" s="2" customFormat="1" ht="21.75" customHeight="1">
      <c r="A139" s="37"/>
      <c r="B139" s="38"/>
      <c r="C139" s="218" t="s">
        <v>166</v>
      </c>
      <c r="D139" s="218" t="s">
        <v>138</v>
      </c>
      <c r="E139" s="219" t="s">
        <v>176</v>
      </c>
      <c r="F139" s="220" t="s">
        <v>177</v>
      </c>
      <c r="G139" s="221" t="s">
        <v>178</v>
      </c>
      <c r="H139" s="222">
        <v>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142</v>
      </c>
      <c r="AT139" s="230" t="s">
        <v>138</v>
      </c>
      <c r="AU139" s="230" t="s">
        <v>88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142</v>
      </c>
      <c r="BM139" s="230" t="s">
        <v>361</v>
      </c>
    </row>
    <row r="140" s="2" customFormat="1" ht="21.75" customHeight="1">
      <c r="A140" s="37"/>
      <c r="B140" s="38"/>
      <c r="C140" s="218" t="s">
        <v>174</v>
      </c>
      <c r="D140" s="218" t="s">
        <v>138</v>
      </c>
      <c r="E140" s="219" t="s">
        <v>180</v>
      </c>
      <c r="F140" s="220" t="s">
        <v>181</v>
      </c>
      <c r="G140" s="221" t="s">
        <v>165</v>
      </c>
      <c r="H140" s="222">
        <v>3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43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1</v>
      </c>
      <c r="T140" s="229">
        <f>S140*H140</f>
        <v>3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142</v>
      </c>
      <c r="AT140" s="230" t="s">
        <v>138</v>
      </c>
      <c r="AU140" s="230" t="s">
        <v>88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86</v>
      </c>
      <c r="BK140" s="231">
        <f>ROUND(I140*H140,2)</f>
        <v>0</v>
      </c>
      <c r="BL140" s="16" t="s">
        <v>142</v>
      </c>
      <c r="BM140" s="230" t="s">
        <v>362</v>
      </c>
    </row>
    <row r="141" s="2" customFormat="1" ht="21.75" customHeight="1">
      <c r="A141" s="37"/>
      <c r="B141" s="38"/>
      <c r="C141" s="218" t="s">
        <v>183</v>
      </c>
      <c r="D141" s="218" t="s">
        <v>138</v>
      </c>
      <c r="E141" s="219" t="s">
        <v>363</v>
      </c>
      <c r="F141" s="220" t="s">
        <v>364</v>
      </c>
      <c r="G141" s="221" t="s">
        <v>365</v>
      </c>
      <c r="H141" s="222">
        <v>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43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142</v>
      </c>
      <c r="AT141" s="230" t="s">
        <v>138</v>
      </c>
      <c r="AU141" s="230" t="s">
        <v>88</v>
      </c>
      <c r="AY141" s="16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86</v>
      </c>
      <c r="BK141" s="231">
        <f>ROUND(I141*H141,2)</f>
        <v>0</v>
      </c>
      <c r="BL141" s="16" t="s">
        <v>142</v>
      </c>
      <c r="BM141" s="230" t="s">
        <v>366</v>
      </c>
    </row>
    <row r="142" s="2" customFormat="1" ht="21.75" customHeight="1">
      <c r="A142" s="37"/>
      <c r="B142" s="38"/>
      <c r="C142" s="218" t="s">
        <v>188</v>
      </c>
      <c r="D142" s="218" t="s">
        <v>138</v>
      </c>
      <c r="E142" s="219" t="s">
        <v>184</v>
      </c>
      <c r="F142" s="220" t="s">
        <v>185</v>
      </c>
      <c r="G142" s="221" t="s">
        <v>186</v>
      </c>
      <c r="H142" s="222">
        <v>8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0.16500000000000001</v>
      </c>
      <c r="T142" s="229">
        <f>S142*H142</f>
        <v>1.3200000000000001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142</v>
      </c>
      <c r="AT142" s="230" t="s">
        <v>138</v>
      </c>
      <c r="AU142" s="230" t="s">
        <v>88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86</v>
      </c>
      <c r="BK142" s="231">
        <f>ROUND(I142*H142,2)</f>
        <v>0</v>
      </c>
      <c r="BL142" s="16" t="s">
        <v>142</v>
      </c>
      <c r="BM142" s="230" t="s">
        <v>367</v>
      </c>
    </row>
    <row r="143" s="2" customFormat="1" ht="21.75" customHeight="1">
      <c r="A143" s="37"/>
      <c r="B143" s="38"/>
      <c r="C143" s="218" t="s">
        <v>193</v>
      </c>
      <c r="D143" s="218" t="s">
        <v>138</v>
      </c>
      <c r="E143" s="219" t="s">
        <v>189</v>
      </c>
      <c r="F143" s="220" t="s">
        <v>190</v>
      </c>
      <c r="G143" s="221" t="s">
        <v>191</v>
      </c>
      <c r="H143" s="222">
        <v>20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0.00198</v>
      </c>
      <c r="T143" s="229">
        <f>S143*H143</f>
        <v>0.039599999999999996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142</v>
      </c>
      <c r="AT143" s="230" t="s">
        <v>138</v>
      </c>
      <c r="AU143" s="230" t="s">
        <v>88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142</v>
      </c>
      <c r="BM143" s="230" t="s">
        <v>368</v>
      </c>
    </row>
    <row r="144" s="2" customFormat="1" ht="21.75" customHeight="1">
      <c r="A144" s="37"/>
      <c r="B144" s="38"/>
      <c r="C144" s="218" t="s">
        <v>197</v>
      </c>
      <c r="D144" s="218" t="s">
        <v>138</v>
      </c>
      <c r="E144" s="219" t="s">
        <v>194</v>
      </c>
      <c r="F144" s="220" t="s">
        <v>195</v>
      </c>
      <c r="G144" s="221" t="s">
        <v>186</v>
      </c>
      <c r="H144" s="222">
        <v>2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0.192</v>
      </c>
      <c r="T144" s="229">
        <f>S144*H144</f>
        <v>0.38400000000000001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142</v>
      </c>
      <c r="AT144" s="230" t="s">
        <v>138</v>
      </c>
      <c r="AU144" s="230" t="s">
        <v>88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142</v>
      </c>
      <c r="BM144" s="230" t="s">
        <v>369</v>
      </c>
    </row>
    <row r="145" s="2" customFormat="1" ht="33" customHeight="1">
      <c r="A145" s="37"/>
      <c r="B145" s="38"/>
      <c r="C145" s="218" t="s">
        <v>201</v>
      </c>
      <c r="D145" s="218" t="s">
        <v>138</v>
      </c>
      <c r="E145" s="219" t="s">
        <v>370</v>
      </c>
      <c r="F145" s="220" t="s">
        <v>371</v>
      </c>
      <c r="G145" s="221" t="s">
        <v>141</v>
      </c>
      <c r="H145" s="222">
        <v>114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0.37</v>
      </c>
      <c r="T145" s="229">
        <f>S145*H145</f>
        <v>42.18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142</v>
      </c>
      <c r="AT145" s="230" t="s">
        <v>138</v>
      </c>
      <c r="AU145" s="230" t="s">
        <v>88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86</v>
      </c>
      <c r="BK145" s="231">
        <f>ROUND(I145*H145,2)</f>
        <v>0</v>
      </c>
      <c r="BL145" s="16" t="s">
        <v>142</v>
      </c>
      <c r="BM145" s="230" t="s">
        <v>372</v>
      </c>
    </row>
    <row r="146" s="2" customFormat="1" ht="21.75" customHeight="1">
      <c r="A146" s="37"/>
      <c r="B146" s="38"/>
      <c r="C146" s="218" t="s">
        <v>8</v>
      </c>
      <c r="D146" s="218" t="s">
        <v>138</v>
      </c>
      <c r="E146" s="219" t="s">
        <v>202</v>
      </c>
      <c r="F146" s="220" t="s">
        <v>203</v>
      </c>
      <c r="G146" s="221" t="s">
        <v>141</v>
      </c>
      <c r="H146" s="222">
        <v>7.6239999999999997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2.2000000000000002</v>
      </c>
      <c r="T146" s="229">
        <f>S146*H146</f>
        <v>16.7728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142</v>
      </c>
      <c r="AT146" s="230" t="s">
        <v>138</v>
      </c>
      <c r="AU146" s="230" t="s">
        <v>88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142</v>
      </c>
      <c r="BM146" s="230" t="s">
        <v>373</v>
      </c>
    </row>
    <row r="147" s="13" customFormat="1">
      <c r="A147" s="13"/>
      <c r="B147" s="232"/>
      <c r="C147" s="233"/>
      <c r="D147" s="234" t="s">
        <v>144</v>
      </c>
      <c r="E147" s="235" t="s">
        <v>1</v>
      </c>
      <c r="F147" s="236" t="s">
        <v>374</v>
      </c>
      <c r="G147" s="233"/>
      <c r="H147" s="237">
        <v>3.7999999999999998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144</v>
      </c>
      <c r="AU147" s="243" t="s">
        <v>88</v>
      </c>
      <c r="AV147" s="13" t="s">
        <v>88</v>
      </c>
      <c r="AW147" s="13" t="s">
        <v>34</v>
      </c>
      <c r="AX147" s="13" t="s">
        <v>78</v>
      </c>
      <c r="AY147" s="243" t="s">
        <v>136</v>
      </c>
    </row>
    <row r="148" s="13" customFormat="1">
      <c r="A148" s="13"/>
      <c r="B148" s="232"/>
      <c r="C148" s="233"/>
      <c r="D148" s="234" t="s">
        <v>144</v>
      </c>
      <c r="E148" s="235" t="s">
        <v>1</v>
      </c>
      <c r="F148" s="236" t="s">
        <v>375</v>
      </c>
      <c r="G148" s="233"/>
      <c r="H148" s="237">
        <v>3.8239999999999998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144</v>
      </c>
      <c r="AU148" s="243" t="s">
        <v>88</v>
      </c>
      <c r="AV148" s="13" t="s">
        <v>88</v>
      </c>
      <c r="AW148" s="13" t="s">
        <v>34</v>
      </c>
      <c r="AX148" s="13" t="s">
        <v>78</v>
      </c>
      <c r="AY148" s="243" t="s">
        <v>136</v>
      </c>
    </row>
    <row r="149" s="14" customFormat="1">
      <c r="A149" s="14"/>
      <c r="B149" s="255"/>
      <c r="C149" s="256"/>
      <c r="D149" s="234" t="s">
        <v>144</v>
      </c>
      <c r="E149" s="257" t="s">
        <v>1</v>
      </c>
      <c r="F149" s="258" t="s">
        <v>208</v>
      </c>
      <c r="G149" s="256"/>
      <c r="H149" s="259">
        <v>7.6239999999999997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144</v>
      </c>
      <c r="AU149" s="265" t="s">
        <v>88</v>
      </c>
      <c r="AV149" s="14" t="s">
        <v>142</v>
      </c>
      <c r="AW149" s="14" t="s">
        <v>34</v>
      </c>
      <c r="AX149" s="14" t="s">
        <v>86</v>
      </c>
      <c r="AY149" s="265" t="s">
        <v>136</v>
      </c>
    </row>
    <row r="150" s="12" customFormat="1" ht="22.8" customHeight="1">
      <c r="A150" s="12"/>
      <c r="B150" s="202"/>
      <c r="C150" s="203"/>
      <c r="D150" s="204" t="s">
        <v>77</v>
      </c>
      <c r="E150" s="216" t="s">
        <v>209</v>
      </c>
      <c r="F150" s="216" t="s">
        <v>210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SUM(P151:P169)</f>
        <v>0</v>
      </c>
      <c r="Q150" s="210"/>
      <c r="R150" s="211">
        <f>SUM(R151:R169)</f>
        <v>0</v>
      </c>
      <c r="S150" s="210"/>
      <c r="T150" s="212">
        <f>SUM(T151:T169)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86</v>
      </c>
      <c r="AT150" s="214" t="s">
        <v>77</v>
      </c>
      <c r="AU150" s="214" t="s">
        <v>86</v>
      </c>
      <c r="AY150" s="213" t="s">
        <v>136</v>
      </c>
      <c r="BK150" s="215">
        <f>SUM(BK151:BK169)</f>
        <v>0</v>
      </c>
    </row>
    <row r="151" s="2" customFormat="1" ht="16.5" customHeight="1">
      <c r="A151" s="37"/>
      <c r="B151" s="38"/>
      <c r="C151" s="218" t="s">
        <v>214</v>
      </c>
      <c r="D151" s="218" t="s">
        <v>138</v>
      </c>
      <c r="E151" s="219" t="s">
        <v>211</v>
      </c>
      <c r="F151" s="220" t="s">
        <v>212</v>
      </c>
      <c r="G151" s="221" t="s">
        <v>165</v>
      </c>
      <c r="H151" s="222">
        <v>64.391999999999996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43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142</v>
      </c>
      <c r="AT151" s="230" t="s">
        <v>138</v>
      </c>
      <c r="AU151" s="230" t="s">
        <v>88</v>
      </c>
      <c r="AY151" s="16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86</v>
      </c>
      <c r="BK151" s="231">
        <f>ROUND(I151*H151,2)</f>
        <v>0</v>
      </c>
      <c r="BL151" s="16" t="s">
        <v>142</v>
      </c>
      <c r="BM151" s="230" t="s">
        <v>376</v>
      </c>
    </row>
    <row r="152" s="2" customFormat="1" ht="21.75" customHeight="1">
      <c r="A152" s="37"/>
      <c r="B152" s="38"/>
      <c r="C152" s="218" t="s">
        <v>218</v>
      </c>
      <c r="D152" s="218" t="s">
        <v>138</v>
      </c>
      <c r="E152" s="219" t="s">
        <v>215</v>
      </c>
      <c r="F152" s="220" t="s">
        <v>216</v>
      </c>
      <c r="G152" s="221" t="s">
        <v>165</v>
      </c>
      <c r="H152" s="222">
        <v>64.391999999999996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142</v>
      </c>
      <c r="AT152" s="230" t="s">
        <v>138</v>
      </c>
      <c r="AU152" s="230" t="s">
        <v>88</v>
      </c>
      <c r="AY152" s="16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86</v>
      </c>
      <c r="BK152" s="231">
        <f>ROUND(I152*H152,2)</f>
        <v>0</v>
      </c>
      <c r="BL152" s="16" t="s">
        <v>142</v>
      </c>
      <c r="BM152" s="230" t="s">
        <v>377</v>
      </c>
    </row>
    <row r="153" s="2" customFormat="1" ht="21.75" customHeight="1">
      <c r="A153" s="37"/>
      <c r="B153" s="38"/>
      <c r="C153" s="218" t="s">
        <v>223</v>
      </c>
      <c r="D153" s="218" t="s">
        <v>138</v>
      </c>
      <c r="E153" s="219" t="s">
        <v>219</v>
      </c>
      <c r="F153" s="220" t="s">
        <v>220</v>
      </c>
      <c r="G153" s="221" t="s">
        <v>165</v>
      </c>
      <c r="H153" s="222">
        <v>772.70399999999995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142</v>
      </c>
      <c r="AT153" s="230" t="s">
        <v>138</v>
      </c>
      <c r="AU153" s="230" t="s">
        <v>88</v>
      </c>
      <c r="AY153" s="16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86</v>
      </c>
      <c r="BK153" s="231">
        <f>ROUND(I153*H153,2)</f>
        <v>0</v>
      </c>
      <c r="BL153" s="16" t="s">
        <v>142</v>
      </c>
      <c r="BM153" s="230" t="s">
        <v>378</v>
      </c>
    </row>
    <row r="154" s="13" customFormat="1">
      <c r="A154" s="13"/>
      <c r="B154" s="232"/>
      <c r="C154" s="233"/>
      <c r="D154" s="234" t="s">
        <v>144</v>
      </c>
      <c r="E154" s="233"/>
      <c r="F154" s="236" t="s">
        <v>379</v>
      </c>
      <c r="G154" s="233"/>
      <c r="H154" s="237">
        <v>772.70399999999995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144</v>
      </c>
      <c r="AU154" s="243" t="s">
        <v>88</v>
      </c>
      <c r="AV154" s="13" t="s">
        <v>88</v>
      </c>
      <c r="AW154" s="13" t="s">
        <v>4</v>
      </c>
      <c r="AX154" s="13" t="s">
        <v>86</v>
      </c>
      <c r="AY154" s="243" t="s">
        <v>136</v>
      </c>
    </row>
    <row r="155" s="2" customFormat="1" ht="16.5" customHeight="1">
      <c r="A155" s="37"/>
      <c r="B155" s="38"/>
      <c r="C155" s="218" t="s">
        <v>227</v>
      </c>
      <c r="D155" s="218" t="s">
        <v>138</v>
      </c>
      <c r="E155" s="219" t="s">
        <v>224</v>
      </c>
      <c r="F155" s="220" t="s">
        <v>225</v>
      </c>
      <c r="G155" s="221" t="s">
        <v>165</v>
      </c>
      <c r="H155" s="222">
        <v>64.391999999999996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142</v>
      </c>
      <c r="AT155" s="230" t="s">
        <v>138</v>
      </c>
      <c r="AU155" s="230" t="s">
        <v>88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142</v>
      </c>
      <c r="BM155" s="230" t="s">
        <v>380</v>
      </c>
    </row>
    <row r="156" s="2" customFormat="1" ht="55.5" customHeight="1">
      <c r="A156" s="37"/>
      <c r="B156" s="38"/>
      <c r="C156" s="218" t="s">
        <v>233</v>
      </c>
      <c r="D156" s="218" t="s">
        <v>138</v>
      </c>
      <c r="E156" s="219" t="s">
        <v>228</v>
      </c>
      <c r="F156" s="220" t="s">
        <v>229</v>
      </c>
      <c r="G156" s="221" t="s">
        <v>165</v>
      </c>
      <c r="H156" s="222">
        <v>0.10000000000000001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142</v>
      </c>
      <c r="AT156" s="230" t="s">
        <v>138</v>
      </c>
      <c r="AU156" s="230" t="s">
        <v>88</v>
      </c>
      <c r="AY156" s="16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86</v>
      </c>
      <c r="BK156" s="231">
        <f>ROUND(I156*H156,2)</f>
        <v>0</v>
      </c>
      <c r="BL156" s="16" t="s">
        <v>142</v>
      </c>
      <c r="BM156" s="230" t="s">
        <v>381</v>
      </c>
    </row>
    <row r="157" s="2" customFormat="1">
      <c r="A157" s="37"/>
      <c r="B157" s="38"/>
      <c r="C157" s="39"/>
      <c r="D157" s="234" t="s">
        <v>231</v>
      </c>
      <c r="E157" s="39"/>
      <c r="F157" s="266" t="s">
        <v>232</v>
      </c>
      <c r="G157" s="39"/>
      <c r="H157" s="39"/>
      <c r="I157" s="267"/>
      <c r="J157" s="39"/>
      <c r="K157" s="39"/>
      <c r="L157" s="43"/>
      <c r="M157" s="268"/>
      <c r="N157" s="269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231</v>
      </c>
      <c r="AU157" s="16" t="s">
        <v>88</v>
      </c>
    </row>
    <row r="158" s="2" customFormat="1" ht="33" customHeight="1">
      <c r="A158" s="37"/>
      <c r="B158" s="38"/>
      <c r="C158" s="218" t="s">
        <v>7</v>
      </c>
      <c r="D158" s="218" t="s">
        <v>138</v>
      </c>
      <c r="E158" s="219" t="s">
        <v>234</v>
      </c>
      <c r="F158" s="220" t="s">
        <v>235</v>
      </c>
      <c r="G158" s="221" t="s">
        <v>165</v>
      </c>
      <c r="H158" s="222">
        <v>12.456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142</v>
      </c>
      <c r="AT158" s="230" t="s">
        <v>138</v>
      </c>
      <c r="AU158" s="230" t="s">
        <v>88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142</v>
      </c>
      <c r="BM158" s="230" t="s">
        <v>382</v>
      </c>
    </row>
    <row r="159" s="2" customFormat="1" ht="33" customHeight="1">
      <c r="A159" s="37"/>
      <c r="B159" s="38"/>
      <c r="C159" s="218" t="s">
        <v>240</v>
      </c>
      <c r="D159" s="218" t="s">
        <v>138</v>
      </c>
      <c r="E159" s="219" t="s">
        <v>237</v>
      </c>
      <c r="F159" s="220" t="s">
        <v>238</v>
      </c>
      <c r="G159" s="221" t="s">
        <v>165</v>
      </c>
      <c r="H159" s="222">
        <v>0.69599999999999995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142</v>
      </c>
      <c r="AT159" s="230" t="s">
        <v>138</v>
      </c>
      <c r="AU159" s="230" t="s">
        <v>88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86</v>
      </c>
      <c r="BK159" s="231">
        <f>ROUND(I159*H159,2)</f>
        <v>0</v>
      </c>
      <c r="BL159" s="16" t="s">
        <v>142</v>
      </c>
      <c r="BM159" s="230" t="s">
        <v>383</v>
      </c>
    </row>
    <row r="160" s="2" customFormat="1" ht="33" customHeight="1">
      <c r="A160" s="37"/>
      <c r="B160" s="38"/>
      <c r="C160" s="218" t="s">
        <v>244</v>
      </c>
      <c r="D160" s="218" t="s">
        <v>138</v>
      </c>
      <c r="E160" s="219" t="s">
        <v>241</v>
      </c>
      <c r="F160" s="220" t="s">
        <v>242</v>
      </c>
      <c r="G160" s="221" t="s">
        <v>165</v>
      </c>
      <c r="H160" s="222">
        <v>3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142</v>
      </c>
      <c r="AT160" s="230" t="s">
        <v>138</v>
      </c>
      <c r="AU160" s="230" t="s">
        <v>88</v>
      </c>
      <c r="AY160" s="16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86</v>
      </c>
      <c r="BK160" s="231">
        <f>ROUND(I160*H160,2)</f>
        <v>0</v>
      </c>
      <c r="BL160" s="16" t="s">
        <v>142</v>
      </c>
      <c r="BM160" s="230" t="s">
        <v>384</v>
      </c>
    </row>
    <row r="161" s="2" customFormat="1" ht="33" customHeight="1">
      <c r="A161" s="37"/>
      <c r="B161" s="38"/>
      <c r="C161" s="218" t="s">
        <v>248</v>
      </c>
      <c r="D161" s="218" t="s">
        <v>138</v>
      </c>
      <c r="E161" s="219" t="s">
        <v>245</v>
      </c>
      <c r="F161" s="220" t="s">
        <v>246</v>
      </c>
      <c r="G161" s="221" t="s">
        <v>165</v>
      </c>
      <c r="H161" s="222">
        <v>16.773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43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142</v>
      </c>
      <c r="AT161" s="230" t="s">
        <v>138</v>
      </c>
      <c r="AU161" s="230" t="s">
        <v>88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86</v>
      </c>
      <c r="BK161" s="231">
        <f>ROUND(I161*H161,2)</f>
        <v>0</v>
      </c>
      <c r="BL161" s="16" t="s">
        <v>142</v>
      </c>
      <c r="BM161" s="230" t="s">
        <v>385</v>
      </c>
    </row>
    <row r="162" s="2" customFormat="1" ht="44.25" customHeight="1">
      <c r="A162" s="37"/>
      <c r="B162" s="38"/>
      <c r="C162" s="218" t="s">
        <v>262</v>
      </c>
      <c r="D162" s="218" t="s">
        <v>138</v>
      </c>
      <c r="E162" s="219" t="s">
        <v>249</v>
      </c>
      <c r="F162" s="220" t="s">
        <v>250</v>
      </c>
      <c r="G162" s="221" t="s">
        <v>165</v>
      </c>
      <c r="H162" s="222">
        <v>38.884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43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142</v>
      </c>
      <c r="AT162" s="230" t="s">
        <v>138</v>
      </c>
      <c r="AU162" s="230" t="s">
        <v>88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142</v>
      </c>
      <c r="BM162" s="230" t="s">
        <v>386</v>
      </c>
    </row>
    <row r="163" s="13" customFormat="1">
      <c r="A163" s="13"/>
      <c r="B163" s="232"/>
      <c r="C163" s="233"/>
      <c r="D163" s="234" t="s">
        <v>144</v>
      </c>
      <c r="E163" s="235" t="s">
        <v>1</v>
      </c>
      <c r="F163" s="236" t="s">
        <v>387</v>
      </c>
      <c r="G163" s="233"/>
      <c r="H163" s="237">
        <v>61.953000000000003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144</v>
      </c>
      <c r="AU163" s="243" t="s">
        <v>88</v>
      </c>
      <c r="AV163" s="13" t="s">
        <v>88</v>
      </c>
      <c r="AW163" s="13" t="s">
        <v>34</v>
      </c>
      <c r="AX163" s="13" t="s">
        <v>78</v>
      </c>
      <c r="AY163" s="243" t="s">
        <v>136</v>
      </c>
    </row>
    <row r="164" s="13" customFormat="1">
      <c r="A164" s="13"/>
      <c r="B164" s="232"/>
      <c r="C164" s="233"/>
      <c r="D164" s="234" t="s">
        <v>144</v>
      </c>
      <c r="E164" s="235" t="s">
        <v>1</v>
      </c>
      <c r="F164" s="236" t="s">
        <v>388</v>
      </c>
      <c r="G164" s="233"/>
      <c r="H164" s="237">
        <v>-0.10000000000000001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144</v>
      </c>
      <c r="AU164" s="243" t="s">
        <v>88</v>
      </c>
      <c r="AV164" s="13" t="s">
        <v>88</v>
      </c>
      <c r="AW164" s="13" t="s">
        <v>34</v>
      </c>
      <c r="AX164" s="13" t="s">
        <v>78</v>
      </c>
      <c r="AY164" s="243" t="s">
        <v>136</v>
      </c>
    </row>
    <row r="165" s="13" customFormat="1">
      <c r="A165" s="13"/>
      <c r="B165" s="232"/>
      <c r="C165" s="233"/>
      <c r="D165" s="234" t="s">
        <v>144</v>
      </c>
      <c r="E165" s="235" t="s">
        <v>1</v>
      </c>
      <c r="F165" s="236" t="s">
        <v>389</v>
      </c>
      <c r="G165" s="233"/>
      <c r="H165" s="237">
        <v>-2.5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144</v>
      </c>
      <c r="AU165" s="243" t="s">
        <v>88</v>
      </c>
      <c r="AV165" s="13" t="s">
        <v>88</v>
      </c>
      <c r="AW165" s="13" t="s">
        <v>34</v>
      </c>
      <c r="AX165" s="13" t="s">
        <v>78</v>
      </c>
      <c r="AY165" s="243" t="s">
        <v>136</v>
      </c>
    </row>
    <row r="166" s="13" customFormat="1">
      <c r="A166" s="13"/>
      <c r="B166" s="232"/>
      <c r="C166" s="233"/>
      <c r="D166" s="234" t="s">
        <v>144</v>
      </c>
      <c r="E166" s="235" t="s">
        <v>1</v>
      </c>
      <c r="F166" s="236" t="s">
        <v>390</v>
      </c>
      <c r="G166" s="233"/>
      <c r="H166" s="237">
        <v>-3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144</v>
      </c>
      <c r="AU166" s="243" t="s">
        <v>88</v>
      </c>
      <c r="AV166" s="13" t="s">
        <v>88</v>
      </c>
      <c r="AW166" s="13" t="s">
        <v>34</v>
      </c>
      <c r="AX166" s="13" t="s">
        <v>78</v>
      </c>
      <c r="AY166" s="243" t="s">
        <v>136</v>
      </c>
    </row>
    <row r="167" s="13" customFormat="1">
      <c r="A167" s="13"/>
      <c r="B167" s="232"/>
      <c r="C167" s="233"/>
      <c r="D167" s="234" t="s">
        <v>144</v>
      </c>
      <c r="E167" s="235" t="s">
        <v>1</v>
      </c>
      <c r="F167" s="236" t="s">
        <v>391</v>
      </c>
      <c r="G167" s="233"/>
      <c r="H167" s="237">
        <v>-0.69599999999999995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144</v>
      </c>
      <c r="AU167" s="243" t="s">
        <v>88</v>
      </c>
      <c r="AV167" s="13" t="s">
        <v>88</v>
      </c>
      <c r="AW167" s="13" t="s">
        <v>34</v>
      </c>
      <c r="AX167" s="13" t="s">
        <v>78</v>
      </c>
      <c r="AY167" s="243" t="s">
        <v>136</v>
      </c>
    </row>
    <row r="168" s="13" customFormat="1">
      <c r="A168" s="13"/>
      <c r="B168" s="232"/>
      <c r="C168" s="233"/>
      <c r="D168" s="234" t="s">
        <v>144</v>
      </c>
      <c r="E168" s="235" t="s">
        <v>1</v>
      </c>
      <c r="F168" s="236" t="s">
        <v>392</v>
      </c>
      <c r="G168" s="233"/>
      <c r="H168" s="237">
        <v>-16.773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144</v>
      </c>
      <c r="AU168" s="243" t="s">
        <v>88</v>
      </c>
      <c r="AV168" s="13" t="s">
        <v>88</v>
      </c>
      <c r="AW168" s="13" t="s">
        <v>34</v>
      </c>
      <c r="AX168" s="13" t="s">
        <v>78</v>
      </c>
      <c r="AY168" s="243" t="s">
        <v>136</v>
      </c>
    </row>
    <row r="169" s="14" customFormat="1">
      <c r="A169" s="14"/>
      <c r="B169" s="255"/>
      <c r="C169" s="256"/>
      <c r="D169" s="234" t="s">
        <v>144</v>
      </c>
      <c r="E169" s="257" t="s">
        <v>1</v>
      </c>
      <c r="F169" s="258" t="s">
        <v>208</v>
      </c>
      <c r="G169" s="256"/>
      <c r="H169" s="259">
        <v>38.884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144</v>
      </c>
      <c r="AU169" s="265" t="s">
        <v>88</v>
      </c>
      <c r="AV169" s="14" t="s">
        <v>142</v>
      </c>
      <c r="AW169" s="14" t="s">
        <v>34</v>
      </c>
      <c r="AX169" s="14" t="s">
        <v>86</v>
      </c>
      <c r="AY169" s="265" t="s">
        <v>136</v>
      </c>
    </row>
    <row r="170" s="12" customFormat="1" ht="25.92" customHeight="1">
      <c r="A170" s="12"/>
      <c r="B170" s="202"/>
      <c r="C170" s="203"/>
      <c r="D170" s="204" t="s">
        <v>77</v>
      </c>
      <c r="E170" s="205" t="s">
        <v>258</v>
      </c>
      <c r="F170" s="205" t="s">
        <v>259</v>
      </c>
      <c r="G170" s="203"/>
      <c r="H170" s="203"/>
      <c r="I170" s="206"/>
      <c r="J170" s="207">
        <f>BK170</f>
        <v>0</v>
      </c>
      <c r="K170" s="203"/>
      <c r="L170" s="208"/>
      <c r="M170" s="209"/>
      <c r="N170" s="210"/>
      <c r="O170" s="210"/>
      <c r="P170" s="211">
        <f>P171</f>
        <v>0</v>
      </c>
      <c r="Q170" s="210"/>
      <c r="R170" s="211">
        <f>R171</f>
        <v>0</v>
      </c>
      <c r="S170" s="210"/>
      <c r="T170" s="212">
        <f>T171</f>
        <v>0.69599999999999995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88</v>
      </c>
      <c r="AT170" s="214" t="s">
        <v>77</v>
      </c>
      <c r="AU170" s="214" t="s">
        <v>78</v>
      </c>
      <c r="AY170" s="213" t="s">
        <v>136</v>
      </c>
      <c r="BK170" s="215">
        <f>BK171</f>
        <v>0</v>
      </c>
    </row>
    <row r="171" s="12" customFormat="1" ht="22.8" customHeight="1">
      <c r="A171" s="12"/>
      <c r="B171" s="202"/>
      <c r="C171" s="203"/>
      <c r="D171" s="204" t="s">
        <v>77</v>
      </c>
      <c r="E171" s="216" t="s">
        <v>260</v>
      </c>
      <c r="F171" s="216" t="s">
        <v>261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SUM(P172:P173)</f>
        <v>0</v>
      </c>
      <c r="Q171" s="210"/>
      <c r="R171" s="211">
        <f>SUM(R172:R173)</f>
        <v>0</v>
      </c>
      <c r="S171" s="210"/>
      <c r="T171" s="212">
        <f>SUM(T172:T173)</f>
        <v>0.69599999999999995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88</v>
      </c>
      <c r="AT171" s="214" t="s">
        <v>77</v>
      </c>
      <c r="AU171" s="214" t="s">
        <v>86</v>
      </c>
      <c r="AY171" s="213" t="s">
        <v>136</v>
      </c>
      <c r="BK171" s="215">
        <f>SUM(BK172:BK173)</f>
        <v>0</v>
      </c>
    </row>
    <row r="172" s="2" customFormat="1" ht="21.75" customHeight="1">
      <c r="A172" s="37"/>
      <c r="B172" s="38"/>
      <c r="C172" s="218" t="s">
        <v>270</v>
      </c>
      <c r="D172" s="218" t="s">
        <v>138</v>
      </c>
      <c r="E172" s="219" t="s">
        <v>263</v>
      </c>
      <c r="F172" s="220" t="s">
        <v>264</v>
      </c>
      <c r="G172" s="221" t="s">
        <v>172</v>
      </c>
      <c r="H172" s="222">
        <v>69.599999999999994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43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0.01</v>
      </c>
      <c r="T172" s="229">
        <f>S172*H172</f>
        <v>0.69599999999999995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214</v>
      </c>
      <c r="AT172" s="230" t="s">
        <v>138</v>
      </c>
      <c r="AU172" s="230" t="s">
        <v>88</v>
      </c>
      <c r="AY172" s="16" t="s">
        <v>136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86</v>
      </c>
      <c r="BK172" s="231">
        <f>ROUND(I172*H172,2)</f>
        <v>0</v>
      </c>
      <c r="BL172" s="16" t="s">
        <v>214</v>
      </c>
      <c r="BM172" s="230" t="s">
        <v>393</v>
      </c>
    </row>
    <row r="173" s="13" customFormat="1">
      <c r="A173" s="13"/>
      <c r="B173" s="232"/>
      <c r="C173" s="233"/>
      <c r="D173" s="234" t="s">
        <v>144</v>
      </c>
      <c r="E173" s="235" t="s">
        <v>1</v>
      </c>
      <c r="F173" s="236" t="s">
        <v>394</v>
      </c>
      <c r="G173" s="233"/>
      <c r="H173" s="237">
        <v>69.599999999999994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144</v>
      </c>
      <c r="AU173" s="243" t="s">
        <v>88</v>
      </c>
      <c r="AV173" s="13" t="s">
        <v>88</v>
      </c>
      <c r="AW173" s="13" t="s">
        <v>34</v>
      </c>
      <c r="AX173" s="13" t="s">
        <v>86</v>
      </c>
      <c r="AY173" s="243" t="s">
        <v>136</v>
      </c>
    </row>
    <row r="174" s="12" customFormat="1" ht="25.92" customHeight="1">
      <c r="A174" s="12"/>
      <c r="B174" s="202"/>
      <c r="C174" s="203"/>
      <c r="D174" s="204" t="s">
        <v>77</v>
      </c>
      <c r="E174" s="205" t="s">
        <v>266</v>
      </c>
      <c r="F174" s="205" t="s">
        <v>267</v>
      </c>
      <c r="G174" s="203"/>
      <c r="H174" s="203"/>
      <c r="I174" s="206"/>
      <c r="J174" s="207">
        <f>BK174</f>
        <v>0</v>
      </c>
      <c r="K174" s="203"/>
      <c r="L174" s="208"/>
      <c r="M174" s="209"/>
      <c r="N174" s="210"/>
      <c r="O174" s="210"/>
      <c r="P174" s="211">
        <f>P175+P177</f>
        <v>0</v>
      </c>
      <c r="Q174" s="210"/>
      <c r="R174" s="211">
        <f>R175+R177</f>
        <v>0</v>
      </c>
      <c r="S174" s="210"/>
      <c r="T174" s="212">
        <f>T175+T177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157</v>
      </c>
      <c r="AT174" s="214" t="s">
        <v>77</v>
      </c>
      <c r="AU174" s="214" t="s">
        <v>78</v>
      </c>
      <c r="AY174" s="213" t="s">
        <v>136</v>
      </c>
      <c r="BK174" s="215">
        <f>BK175+BK177</f>
        <v>0</v>
      </c>
    </row>
    <row r="175" s="12" customFormat="1" ht="22.8" customHeight="1">
      <c r="A175" s="12"/>
      <c r="B175" s="202"/>
      <c r="C175" s="203"/>
      <c r="D175" s="204" t="s">
        <v>77</v>
      </c>
      <c r="E175" s="216" t="s">
        <v>268</v>
      </c>
      <c r="F175" s="216" t="s">
        <v>269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P176</f>
        <v>0</v>
      </c>
      <c r="Q175" s="210"/>
      <c r="R175" s="211">
        <f>R176</f>
        <v>0</v>
      </c>
      <c r="S175" s="210"/>
      <c r="T175" s="212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157</v>
      </c>
      <c r="AT175" s="214" t="s">
        <v>77</v>
      </c>
      <c r="AU175" s="214" t="s">
        <v>86</v>
      </c>
      <c r="AY175" s="213" t="s">
        <v>136</v>
      </c>
      <c r="BK175" s="215">
        <f>BK176</f>
        <v>0</v>
      </c>
    </row>
    <row r="176" s="2" customFormat="1" ht="33" customHeight="1">
      <c r="A176" s="37"/>
      <c r="B176" s="38"/>
      <c r="C176" s="218" t="s">
        <v>278</v>
      </c>
      <c r="D176" s="218" t="s">
        <v>138</v>
      </c>
      <c r="E176" s="219" t="s">
        <v>271</v>
      </c>
      <c r="F176" s="220" t="s">
        <v>272</v>
      </c>
      <c r="G176" s="221" t="s">
        <v>273</v>
      </c>
      <c r="H176" s="222">
        <v>1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43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274</v>
      </c>
      <c r="AT176" s="230" t="s">
        <v>138</v>
      </c>
      <c r="AU176" s="230" t="s">
        <v>88</v>
      </c>
      <c r="AY176" s="16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86</v>
      </c>
      <c r="BK176" s="231">
        <f>ROUND(I176*H176,2)</f>
        <v>0</v>
      </c>
      <c r="BL176" s="16" t="s">
        <v>274</v>
      </c>
      <c r="BM176" s="230" t="s">
        <v>395</v>
      </c>
    </row>
    <row r="177" s="12" customFormat="1" ht="22.8" customHeight="1">
      <c r="A177" s="12"/>
      <c r="B177" s="202"/>
      <c r="C177" s="203"/>
      <c r="D177" s="204" t="s">
        <v>77</v>
      </c>
      <c r="E177" s="216" t="s">
        <v>292</v>
      </c>
      <c r="F177" s="216" t="s">
        <v>293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P178</f>
        <v>0</v>
      </c>
      <c r="Q177" s="210"/>
      <c r="R177" s="211">
        <f>R178</f>
        <v>0</v>
      </c>
      <c r="S177" s="210"/>
      <c r="T177" s="212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157</v>
      </c>
      <c r="AT177" s="214" t="s">
        <v>77</v>
      </c>
      <c r="AU177" s="214" t="s">
        <v>86</v>
      </c>
      <c r="AY177" s="213" t="s">
        <v>136</v>
      </c>
      <c r="BK177" s="215">
        <f>BK178</f>
        <v>0</v>
      </c>
    </row>
    <row r="178" s="2" customFormat="1" ht="21.75" customHeight="1">
      <c r="A178" s="37"/>
      <c r="B178" s="38"/>
      <c r="C178" s="218" t="s">
        <v>284</v>
      </c>
      <c r="D178" s="218" t="s">
        <v>138</v>
      </c>
      <c r="E178" s="219" t="s">
        <v>396</v>
      </c>
      <c r="F178" s="220" t="s">
        <v>397</v>
      </c>
      <c r="G178" s="221" t="s">
        <v>273</v>
      </c>
      <c r="H178" s="222">
        <v>1</v>
      </c>
      <c r="I178" s="223"/>
      <c r="J178" s="224">
        <f>ROUND(I178*H178,2)</f>
        <v>0</v>
      </c>
      <c r="K178" s="225"/>
      <c r="L178" s="43"/>
      <c r="M178" s="270" t="s">
        <v>1</v>
      </c>
      <c r="N178" s="271" t="s">
        <v>43</v>
      </c>
      <c r="O178" s="272"/>
      <c r="P178" s="273">
        <f>O178*H178</f>
        <v>0</v>
      </c>
      <c r="Q178" s="273">
        <v>0</v>
      </c>
      <c r="R178" s="273">
        <f>Q178*H178</f>
        <v>0</v>
      </c>
      <c r="S178" s="273">
        <v>0</v>
      </c>
      <c r="T178" s="27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274</v>
      </c>
      <c r="AT178" s="230" t="s">
        <v>138</v>
      </c>
      <c r="AU178" s="230" t="s">
        <v>88</v>
      </c>
      <c r="AY178" s="16" t="s">
        <v>136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86</v>
      </c>
      <c r="BK178" s="231">
        <f>ROUND(I178*H178,2)</f>
        <v>0</v>
      </c>
      <c r="BL178" s="16" t="s">
        <v>274</v>
      </c>
      <c r="BM178" s="230" t="s">
        <v>398</v>
      </c>
    </row>
    <row r="179" s="2" customFormat="1" ht="6.96" customHeight="1">
      <c r="A179" s="37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ULjzkzx2YudMbeON2xPFzFZqG+nDfutpB8aROluL44yeT56rguFWTbRo5bgcZoZYeMOKfenanIJ6wQU+H3s4ZQ==" hashValue="P6LH3OYYo69EKzzkPdUFPldr3dWZK4f2Ocbo2luM2lJK5Q+mtVQlr/17hfqzgTH16q7hVibVnq5vP8sM6LVjsQ==" algorithmName="SHA-512" password="CC35"/>
  <autoFilter ref="C124:K17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Odstraňování postradatelných objektů SŽ - odstranění technologických objektů za hranicí životnosti (v obvodu OŘ Praha)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400</v>
      </c>
      <c r="G12" s="37"/>
      <c r="H12" s="37"/>
      <c r="I12" s="139" t="s">
        <v>22</v>
      </c>
      <c r="J12" s="143" t="str">
        <f>'Rekapitulace stavby'!AN8</f>
        <v>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ROUND((SUM(BE126:BE179)),  2)</f>
        <v>0</v>
      </c>
      <c r="G33" s="37"/>
      <c r="H33" s="37"/>
      <c r="I33" s="154">
        <v>0.20999999999999999</v>
      </c>
      <c r="J33" s="153">
        <f>ROUND(((SUM(BE126:BE179))*I33),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ROUND((SUM(BF126:BF179)),  2)</f>
        <v>0</v>
      </c>
      <c r="G34" s="37"/>
      <c r="H34" s="37"/>
      <c r="I34" s="154">
        <v>0.14999999999999999</v>
      </c>
      <c r="J34" s="153">
        <f>ROUND(((SUM(BF126:BF179))*I34),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ROUND((SUM(BG126:BG179)),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ROUND((SUM(BH126:BH179)),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ROUND((SUM(BI126:BI179)),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Odstraňování postradatelných objektů SŽ - odstranění technologických objektů za hranicí životnosti (v obvodu OŘ Praha)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SO.04 - Vráž u Berouna - veřejné WC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Vráž u Berouna </v>
      </c>
      <c r="G89" s="39"/>
      <c r="H89" s="39"/>
      <c r="I89" s="31" t="s">
        <v>22</v>
      </c>
      <c r="J89" s="78" t="str">
        <f>IF(J12="","",J12)</f>
        <v>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L. Malý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J142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J152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114</v>
      </c>
      <c r="E101" s="181"/>
      <c r="F101" s="181"/>
      <c r="G101" s="181"/>
      <c r="H101" s="181"/>
      <c r="I101" s="181"/>
      <c r="J101" s="182">
        <f>J169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116</v>
      </c>
      <c r="E103" s="181"/>
      <c r="F103" s="181"/>
      <c r="G103" s="181"/>
      <c r="H103" s="181"/>
      <c r="I103" s="181"/>
      <c r="J103" s="182">
        <f>J173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J174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401</v>
      </c>
      <c r="E105" s="187"/>
      <c r="F105" s="187"/>
      <c r="G105" s="187"/>
      <c r="H105" s="187"/>
      <c r="I105" s="187"/>
      <c r="J105" s="188">
        <f>J176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120</v>
      </c>
      <c r="E106" s="187"/>
      <c r="F106" s="187"/>
      <c r="G106" s="187"/>
      <c r="H106" s="187"/>
      <c r="I106" s="187"/>
      <c r="J106" s="188">
        <f>J178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6.25" customHeight="1">
      <c r="A116" s="37"/>
      <c r="B116" s="38"/>
      <c r="C116" s="39"/>
      <c r="D116" s="39"/>
      <c r="E116" s="173" t="str">
        <f>E7</f>
        <v>Odstraňování postradatelných objektů SŽ - odstranění technologických objektů za hranicí životnosti (v obvodu OŘ Praha)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102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SO.04 - Vráž u Berouna - veřejné WC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Vráž u Berouna </v>
      </c>
      <c r="G120" s="39"/>
      <c r="H120" s="39"/>
      <c r="I120" s="31" t="s">
        <v>22</v>
      </c>
      <c r="J120" s="78" t="str">
        <f>IF(J12="","",J12)</f>
        <v>6. 4. 2021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Správa železnic, státní organizace</v>
      </c>
      <c r="G122" s="39"/>
      <c r="H122" s="39"/>
      <c r="I122" s="31" t="s">
        <v>32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9"/>
      <c r="E123" s="39"/>
      <c r="F123" s="26" t="str">
        <f>IF(E18="","",E18)</f>
        <v>Vyplň údaj</v>
      </c>
      <c r="G123" s="39"/>
      <c r="H123" s="39"/>
      <c r="I123" s="31" t="s">
        <v>35</v>
      </c>
      <c r="J123" s="35" t="str">
        <f>E24</f>
        <v>L. Malý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122</v>
      </c>
      <c r="D125" s="193" t="s">
        <v>63</v>
      </c>
      <c r="E125" s="193" t="s">
        <v>59</v>
      </c>
      <c r="F125" s="193" t="s">
        <v>60</v>
      </c>
      <c r="G125" s="193" t="s">
        <v>123</v>
      </c>
      <c r="H125" s="193" t="s">
        <v>124</v>
      </c>
      <c r="I125" s="193" t="s">
        <v>125</v>
      </c>
      <c r="J125" s="194" t="s">
        <v>107</v>
      </c>
      <c r="K125" s="195" t="s">
        <v>126</v>
      </c>
      <c r="L125" s="196"/>
      <c r="M125" s="99" t="s">
        <v>1</v>
      </c>
      <c r="N125" s="100" t="s">
        <v>42</v>
      </c>
      <c r="O125" s="100" t="s">
        <v>127</v>
      </c>
      <c r="P125" s="100" t="s">
        <v>128</v>
      </c>
      <c r="Q125" s="100" t="s">
        <v>129</v>
      </c>
      <c r="R125" s="100" t="s">
        <v>130</v>
      </c>
      <c r="S125" s="100" t="s">
        <v>131</v>
      </c>
      <c r="T125" s="101" t="s">
        <v>132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133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P127+P169+P173</f>
        <v>0</v>
      </c>
      <c r="Q126" s="103"/>
      <c r="R126" s="199">
        <f>R127+R169+R173</f>
        <v>0</v>
      </c>
      <c r="S126" s="103"/>
      <c r="T126" s="200">
        <f>T127+T169+T173</f>
        <v>41.466299999999997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109</v>
      </c>
      <c r="BK126" s="201">
        <f>BK127+BK169+BK173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134</v>
      </c>
      <c r="F127" s="205" t="s">
        <v>135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P128+P142+P152</f>
        <v>0</v>
      </c>
      <c r="Q127" s="210"/>
      <c r="R127" s="211">
        <f>R128+R142+R152</f>
        <v>0</v>
      </c>
      <c r="S127" s="210"/>
      <c r="T127" s="212">
        <f>T128+T142+T152</f>
        <v>41.393299999999996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78</v>
      </c>
      <c r="AY127" s="213" t="s">
        <v>136</v>
      </c>
      <c r="BK127" s="215">
        <f>BK128+BK142+BK152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86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SUM(P129:P141)</f>
        <v>0</v>
      </c>
      <c r="Q128" s="210"/>
      <c r="R128" s="211">
        <f>SUM(R129:R141)</f>
        <v>0</v>
      </c>
      <c r="S128" s="210"/>
      <c r="T128" s="212">
        <f>SUM(T129:T141)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86</v>
      </c>
      <c r="AY128" s="213" t="s">
        <v>136</v>
      </c>
      <c r="BK128" s="215">
        <f>SUM(BK129:BK141)</f>
        <v>0</v>
      </c>
    </row>
    <row r="129" s="2" customFormat="1" ht="33" customHeight="1">
      <c r="A129" s="37"/>
      <c r="B129" s="38"/>
      <c r="C129" s="218" t="s">
        <v>86</v>
      </c>
      <c r="D129" s="218" t="s">
        <v>138</v>
      </c>
      <c r="E129" s="219" t="s">
        <v>139</v>
      </c>
      <c r="F129" s="220" t="s">
        <v>140</v>
      </c>
      <c r="G129" s="221" t="s">
        <v>141</v>
      </c>
      <c r="H129" s="222">
        <v>7.3259999999999996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142</v>
      </c>
      <c r="AT129" s="230" t="s">
        <v>138</v>
      </c>
      <c r="AU129" s="230" t="s">
        <v>88</v>
      </c>
      <c r="AY129" s="16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86</v>
      </c>
      <c r="BK129" s="231">
        <f>ROUND(I129*H129,2)</f>
        <v>0</v>
      </c>
      <c r="BL129" s="16" t="s">
        <v>142</v>
      </c>
      <c r="BM129" s="230" t="s">
        <v>402</v>
      </c>
    </row>
    <row r="130" s="13" customFormat="1">
      <c r="A130" s="13"/>
      <c r="B130" s="232"/>
      <c r="C130" s="233"/>
      <c r="D130" s="234" t="s">
        <v>144</v>
      </c>
      <c r="E130" s="235" t="s">
        <v>1</v>
      </c>
      <c r="F130" s="236" t="s">
        <v>403</v>
      </c>
      <c r="G130" s="233"/>
      <c r="H130" s="237">
        <v>7.3259999999999996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144</v>
      </c>
      <c r="AU130" s="243" t="s">
        <v>88</v>
      </c>
      <c r="AV130" s="13" t="s">
        <v>88</v>
      </c>
      <c r="AW130" s="13" t="s">
        <v>34</v>
      </c>
      <c r="AX130" s="13" t="s">
        <v>78</v>
      </c>
      <c r="AY130" s="243" t="s">
        <v>136</v>
      </c>
    </row>
    <row r="131" s="14" customFormat="1">
      <c r="A131" s="14"/>
      <c r="B131" s="255"/>
      <c r="C131" s="256"/>
      <c r="D131" s="234" t="s">
        <v>144</v>
      </c>
      <c r="E131" s="257" t="s">
        <v>1</v>
      </c>
      <c r="F131" s="258" t="s">
        <v>208</v>
      </c>
      <c r="G131" s="256"/>
      <c r="H131" s="259">
        <v>7.3259999999999996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144</v>
      </c>
      <c r="AU131" s="265" t="s">
        <v>88</v>
      </c>
      <c r="AV131" s="14" t="s">
        <v>142</v>
      </c>
      <c r="AW131" s="14" t="s">
        <v>34</v>
      </c>
      <c r="AX131" s="14" t="s">
        <v>86</v>
      </c>
      <c r="AY131" s="265" t="s">
        <v>136</v>
      </c>
    </row>
    <row r="132" s="2" customFormat="1" ht="33" customHeight="1">
      <c r="A132" s="37"/>
      <c r="B132" s="38"/>
      <c r="C132" s="218" t="s">
        <v>88</v>
      </c>
      <c r="D132" s="218" t="s">
        <v>138</v>
      </c>
      <c r="E132" s="219" t="s">
        <v>146</v>
      </c>
      <c r="F132" s="220" t="s">
        <v>147</v>
      </c>
      <c r="G132" s="221" t="s">
        <v>141</v>
      </c>
      <c r="H132" s="222">
        <v>7.3259999999999996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142</v>
      </c>
      <c r="AT132" s="230" t="s">
        <v>138</v>
      </c>
      <c r="AU132" s="230" t="s">
        <v>88</v>
      </c>
      <c r="AY132" s="16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142</v>
      </c>
      <c r="BM132" s="230" t="s">
        <v>404</v>
      </c>
    </row>
    <row r="133" s="2" customFormat="1" ht="33" customHeight="1">
      <c r="A133" s="37"/>
      <c r="B133" s="38"/>
      <c r="C133" s="218" t="s">
        <v>149</v>
      </c>
      <c r="D133" s="218" t="s">
        <v>138</v>
      </c>
      <c r="E133" s="219" t="s">
        <v>150</v>
      </c>
      <c r="F133" s="220" t="s">
        <v>151</v>
      </c>
      <c r="G133" s="221" t="s">
        <v>141</v>
      </c>
      <c r="H133" s="222">
        <v>73.260000000000005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43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142</v>
      </c>
      <c r="AT133" s="230" t="s">
        <v>138</v>
      </c>
      <c r="AU133" s="230" t="s">
        <v>88</v>
      </c>
      <c r="AY133" s="16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86</v>
      </c>
      <c r="BK133" s="231">
        <f>ROUND(I133*H133,2)</f>
        <v>0</v>
      </c>
      <c r="BL133" s="16" t="s">
        <v>142</v>
      </c>
      <c r="BM133" s="230" t="s">
        <v>405</v>
      </c>
    </row>
    <row r="134" s="13" customFormat="1">
      <c r="A134" s="13"/>
      <c r="B134" s="232"/>
      <c r="C134" s="233"/>
      <c r="D134" s="234" t="s">
        <v>144</v>
      </c>
      <c r="E134" s="233"/>
      <c r="F134" s="236" t="s">
        <v>406</v>
      </c>
      <c r="G134" s="233"/>
      <c r="H134" s="237">
        <v>73.260000000000005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144</v>
      </c>
      <c r="AU134" s="243" t="s">
        <v>88</v>
      </c>
      <c r="AV134" s="13" t="s">
        <v>88</v>
      </c>
      <c r="AW134" s="13" t="s">
        <v>4</v>
      </c>
      <c r="AX134" s="13" t="s">
        <v>86</v>
      </c>
      <c r="AY134" s="243" t="s">
        <v>136</v>
      </c>
    </row>
    <row r="135" s="2" customFormat="1" ht="21.75" customHeight="1">
      <c r="A135" s="37"/>
      <c r="B135" s="38"/>
      <c r="C135" s="218" t="s">
        <v>142</v>
      </c>
      <c r="D135" s="218" t="s">
        <v>138</v>
      </c>
      <c r="E135" s="219" t="s">
        <v>154</v>
      </c>
      <c r="F135" s="220" t="s">
        <v>155</v>
      </c>
      <c r="G135" s="221" t="s">
        <v>141</v>
      </c>
      <c r="H135" s="222">
        <v>7.3259999999999996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43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142</v>
      </c>
      <c r="AT135" s="230" t="s">
        <v>138</v>
      </c>
      <c r="AU135" s="230" t="s">
        <v>88</v>
      </c>
      <c r="AY135" s="16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86</v>
      </c>
      <c r="BK135" s="231">
        <f>ROUND(I135*H135,2)</f>
        <v>0</v>
      </c>
      <c r="BL135" s="16" t="s">
        <v>142</v>
      </c>
      <c r="BM135" s="230" t="s">
        <v>407</v>
      </c>
    </row>
    <row r="136" s="2" customFormat="1" ht="21.75" customHeight="1">
      <c r="A136" s="37"/>
      <c r="B136" s="38"/>
      <c r="C136" s="218" t="s">
        <v>157</v>
      </c>
      <c r="D136" s="218" t="s">
        <v>138</v>
      </c>
      <c r="E136" s="219" t="s">
        <v>158</v>
      </c>
      <c r="F136" s="220" t="s">
        <v>159</v>
      </c>
      <c r="G136" s="221" t="s">
        <v>141</v>
      </c>
      <c r="H136" s="222">
        <v>7.3259999999999996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43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142</v>
      </c>
      <c r="AT136" s="230" t="s">
        <v>138</v>
      </c>
      <c r="AU136" s="230" t="s">
        <v>88</v>
      </c>
      <c r="AY136" s="16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86</v>
      </c>
      <c r="BK136" s="231">
        <f>ROUND(I136*H136,2)</f>
        <v>0</v>
      </c>
      <c r="BL136" s="16" t="s">
        <v>142</v>
      </c>
      <c r="BM136" s="230" t="s">
        <v>408</v>
      </c>
    </row>
    <row r="137" s="2" customFormat="1" ht="16.5" customHeight="1">
      <c r="A137" s="37"/>
      <c r="B137" s="38"/>
      <c r="C137" s="244" t="s">
        <v>161</v>
      </c>
      <c r="D137" s="244" t="s">
        <v>162</v>
      </c>
      <c r="E137" s="245" t="s">
        <v>163</v>
      </c>
      <c r="F137" s="246" t="s">
        <v>164</v>
      </c>
      <c r="G137" s="247" t="s">
        <v>165</v>
      </c>
      <c r="H137" s="248">
        <v>13.186999999999999</v>
      </c>
      <c r="I137" s="249"/>
      <c r="J137" s="250">
        <f>ROUND(I137*H137,2)</f>
        <v>0</v>
      </c>
      <c r="K137" s="251"/>
      <c r="L137" s="252"/>
      <c r="M137" s="253" t="s">
        <v>1</v>
      </c>
      <c r="N137" s="254" t="s">
        <v>43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166</v>
      </c>
      <c r="AT137" s="230" t="s">
        <v>162</v>
      </c>
      <c r="AU137" s="230" t="s">
        <v>88</v>
      </c>
      <c r="AY137" s="16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86</v>
      </c>
      <c r="BK137" s="231">
        <f>ROUND(I137*H137,2)</f>
        <v>0</v>
      </c>
      <c r="BL137" s="16" t="s">
        <v>142</v>
      </c>
      <c r="BM137" s="230" t="s">
        <v>409</v>
      </c>
    </row>
    <row r="138" s="13" customFormat="1">
      <c r="A138" s="13"/>
      <c r="B138" s="232"/>
      <c r="C138" s="233"/>
      <c r="D138" s="234" t="s">
        <v>144</v>
      </c>
      <c r="E138" s="233"/>
      <c r="F138" s="236" t="s">
        <v>410</v>
      </c>
      <c r="G138" s="233"/>
      <c r="H138" s="237">
        <v>13.186999999999999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144</v>
      </c>
      <c r="AU138" s="243" t="s">
        <v>88</v>
      </c>
      <c r="AV138" s="13" t="s">
        <v>88</v>
      </c>
      <c r="AW138" s="13" t="s">
        <v>4</v>
      </c>
      <c r="AX138" s="13" t="s">
        <v>86</v>
      </c>
      <c r="AY138" s="243" t="s">
        <v>136</v>
      </c>
    </row>
    <row r="139" s="2" customFormat="1" ht="21.75" customHeight="1">
      <c r="A139" s="37"/>
      <c r="B139" s="38"/>
      <c r="C139" s="218" t="s">
        <v>169</v>
      </c>
      <c r="D139" s="218" t="s">
        <v>138</v>
      </c>
      <c r="E139" s="219" t="s">
        <v>411</v>
      </c>
      <c r="F139" s="220" t="s">
        <v>412</v>
      </c>
      <c r="G139" s="221" t="s">
        <v>172</v>
      </c>
      <c r="H139" s="222">
        <v>24.420000000000002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43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142</v>
      </c>
      <c r="AT139" s="230" t="s">
        <v>138</v>
      </c>
      <c r="AU139" s="230" t="s">
        <v>88</v>
      </c>
      <c r="AY139" s="16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86</v>
      </c>
      <c r="BK139" s="231">
        <f>ROUND(I139*H139,2)</f>
        <v>0</v>
      </c>
      <c r="BL139" s="16" t="s">
        <v>142</v>
      </c>
      <c r="BM139" s="230" t="s">
        <v>413</v>
      </c>
    </row>
    <row r="140" s="13" customFormat="1">
      <c r="A140" s="13"/>
      <c r="B140" s="232"/>
      <c r="C140" s="233"/>
      <c r="D140" s="234" t="s">
        <v>144</v>
      </c>
      <c r="E140" s="235" t="s">
        <v>1</v>
      </c>
      <c r="F140" s="236" t="s">
        <v>414</v>
      </c>
      <c r="G140" s="233"/>
      <c r="H140" s="237">
        <v>24.420000000000002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144</v>
      </c>
      <c r="AU140" s="243" t="s">
        <v>88</v>
      </c>
      <c r="AV140" s="13" t="s">
        <v>88</v>
      </c>
      <c r="AW140" s="13" t="s">
        <v>34</v>
      </c>
      <c r="AX140" s="13" t="s">
        <v>78</v>
      </c>
      <c r="AY140" s="243" t="s">
        <v>136</v>
      </c>
    </row>
    <row r="141" s="14" customFormat="1">
      <c r="A141" s="14"/>
      <c r="B141" s="255"/>
      <c r="C141" s="256"/>
      <c r="D141" s="234" t="s">
        <v>144</v>
      </c>
      <c r="E141" s="257" t="s">
        <v>1</v>
      </c>
      <c r="F141" s="258" t="s">
        <v>208</v>
      </c>
      <c r="G141" s="256"/>
      <c r="H141" s="259">
        <v>24.420000000000002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144</v>
      </c>
      <c r="AU141" s="265" t="s">
        <v>88</v>
      </c>
      <c r="AV141" s="14" t="s">
        <v>142</v>
      </c>
      <c r="AW141" s="14" t="s">
        <v>34</v>
      </c>
      <c r="AX141" s="14" t="s">
        <v>86</v>
      </c>
      <c r="AY141" s="265" t="s">
        <v>136</v>
      </c>
    </row>
    <row r="142" s="12" customFormat="1" ht="22.8" customHeight="1">
      <c r="A142" s="12"/>
      <c r="B142" s="202"/>
      <c r="C142" s="203"/>
      <c r="D142" s="204" t="s">
        <v>77</v>
      </c>
      <c r="E142" s="216" t="s">
        <v>174</v>
      </c>
      <c r="F142" s="216" t="s">
        <v>175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SUM(P143:P151)</f>
        <v>0</v>
      </c>
      <c r="Q142" s="210"/>
      <c r="R142" s="211">
        <f>SUM(R143:R151)</f>
        <v>0</v>
      </c>
      <c r="S142" s="210"/>
      <c r="T142" s="212">
        <f>SUM(T143:T151)</f>
        <v>41.393299999999996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86</v>
      </c>
      <c r="AT142" s="214" t="s">
        <v>77</v>
      </c>
      <c r="AU142" s="214" t="s">
        <v>86</v>
      </c>
      <c r="AY142" s="213" t="s">
        <v>136</v>
      </c>
      <c r="BK142" s="215">
        <f>SUM(BK143:BK151)</f>
        <v>0</v>
      </c>
    </row>
    <row r="143" s="2" customFormat="1" ht="21.75" customHeight="1">
      <c r="A143" s="37"/>
      <c r="B143" s="38"/>
      <c r="C143" s="218" t="s">
        <v>166</v>
      </c>
      <c r="D143" s="218" t="s">
        <v>138</v>
      </c>
      <c r="E143" s="219" t="s">
        <v>176</v>
      </c>
      <c r="F143" s="220" t="s">
        <v>177</v>
      </c>
      <c r="G143" s="221" t="s">
        <v>178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142</v>
      </c>
      <c r="AT143" s="230" t="s">
        <v>138</v>
      </c>
      <c r="AU143" s="230" t="s">
        <v>88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142</v>
      </c>
      <c r="BM143" s="230" t="s">
        <v>415</v>
      </c>
    </row>
    <row r="144" s="2" customFormat="1" ht="16.5" customHeight="1">
      <c r="A144" s="37"/>
      <c r="B144" s="38"/>
      <c r="C144" s="218" t="s">
        <v>262</v>
      </c>
      <c r="D144" s="218" t="s">
        <v>138</v>
      </c>
      <c r="E144" s="219" t="s">
        <v>416</v>
      </c>
      <c r="F144" s="220" t="s">
        <v>417</v>
      </c>
      <c r="G144" s="221" t="s">
        <v>178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142</v>
      </c>
      <c r="AT144" s="230" t="s">
        <v>138</v>
      </c>
      <c r="AU144" s="230" t="s">
        <v>88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142</v>
      </c>
      <c r="BM144" s="230" t="s">
        <v>418</v>
      </c>
    </row>
    <row r="145" s="2" customFormat="1" ht="21.75" customHeight="1">
      <c r="A145" s="37"/>
      <c r="B145" s="38"/>
      <c r="C145" s="218" t="s">
        <v>174</v>
      </c>
      <c r="D145" s="218" t="s">
        <v>138</v>
      </c>
      <c r="E145" s="219" t="s">
        <v>180</v>
      </c>
      <c r="F145" s="220" t="s">
        <v>181</v>
      </c>
      <c r="G145" s="221" t="s">
        <v>165</v>
      </c>
      <c r="H145" s="222">
        <v>0.5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1</v>
      </c>
      <c r="T145" s="229">
        <f>S145*H145</f>
        <v>0.5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142</v>
      </c>
      <c r="AT145" s="230" t="s">
        <v>138</v>
      </c>
      <c r="AU145" s="230" t="s">
        <v>88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86</v>
      </c>
      <c r="BK145" s="231">
        <f>ROUND(I145*H145,2)</f>
        <v>0</v>
      </c>
      <c r="BL145" s="16" t="s">
        <v>142</v>
      </c>
      <c r="BM145" s="230" t="s">
        <v>419</v>
      </c>
    </row>
    <row r="146" s="2" customFormat="1" ht="21.75" customHeight="1">
      <c r="A146" s="37"/>
      <c r="B146" s="38"/>
      <c r="C146" s="218" t="s">
        <v>183</v>
      </c>
      <c r="D146" s="218" t="s">
        <v>138</v>
      </c>
      <c r="E146" s="219" t="s">
        <v>420</v>
      </c>
      <c r="F146" s="220" t="s">
        <v>421</v>
      </c>
      <c r="G146" s="221" t="s">
        <v>141</v>
      </c>
      <c r="H146" s="222">
        <v>64.385999999999996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0.45000000000000001</v>
      </c>
      <c r="T146" s="229">
        <f>S146*H146</f>
        <v>28.973699999999997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142</v>
      </c>
      <c r="AT146" s="230" t="s">
        <v>138</v>
      </c>
      <c r="AU146" s="230" t="s">
        <v>88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142</v>
      </c>
      <c r="BM146" s="230" t="s">
        <v>422</v>
      </c>
    </row>
    <row r="147" s="13" customFormat="1">
      <c r="A147" s="13"/>
      <c r="B147" s="232"/>
      <c r="C147" s="233"/>
      <c r="D147" s="234" t="s">
        <v>144</v>
      </c>
      <c r="E147" s="235" t="s">
        <v>1</v>
      </c>
      <c r="F147" s="236" t="s">
        <v>423</v>
      </c>
      <c r="G147" s="233"/>
      <c r="H147" s="237">
        <v>64.385999999999996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144</v>
      </c>
      <c r="AU147" s="243" t="s">
        <v>88</v>
      </c>
      <c r="AV147" s="13" t="s">
        <v>88</v>
      </c>
      <c r="AW147" s="13" t="s">
        <v>34</v>
      </c>
      <c r="AX147" s="13" t="s">
        <v>86</v>
      </c>
      <c r="AY147" s="243" t="s">
        <v>136</v>
      </c>
    </row>
    <row r="148" s="2" customFormat="1" ht="21.75" customHeight="1">
      <c r="A148" s="37"/>
      <c r="B148" s="38"/>
      <c r="C148" s="218" t="s">
        <v>188</v>
      </c>
      <c r="D148" s="218" t="s">
        <v>138</v>
      </c>
      <c r="E148" s="219" t="s">
        <v>202</v>
      </c>
      <c r="F148" s="220" t="s">
        <v>203</v>
      </c>
      <c r="G148" s="221" t="s">
        <v>141</v>
      </c>
      <c r="H148" s="222">
        <v>5.4180000000000001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2.2000000000000002</v>
      </c>
      <c r="T148" s="229">
        <f>S148*H148</f>
        <v>11.919600000000001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142</v>
      </c>
      <c r="AT148" s="230" t="s">
        <v>138</v>
      </c>
      <c r="AU148" s="230" t="s">
        <v>88</v>
      </c>
      <c r="AY148" s="16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142</v>
      </c>
      <c r="BM148" s="230" t="s">
        <v>424</v>
      </c>
    </row>
    <row r="149" s="13" customFormat="1">
      <c r="A149" s="13"/>
      <c r="B149" s="232"/>
      <c r="C149" s="233"/>
      <c r="D149" s="234" t="s">
        <v>144</v>
      </c>
      <c r="E149" s="235" t="s">
        <v>1</v>
      </c>
      <c r="F149" s="236" t="s">
        <v>425</v>
      </c>
      <c r="G149" s="233"/>
      <c r="H149" s="237">
        <v>2.4420000000000002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144</v>
      </c>
      <c r="AU149" s="243" t="s">
        <v>88</v>
      </c>
      <c r="AV149" s="13" t="s">
        <v>88</v>
      </c>
      <c r="AW149" s="13" t="s">
        <v>34</v>
      </c>
      <c r="AX149" s="13" t="s">
        <v>78</v>
      </c>
      <c r="AY149" s="243" t="s">
        <v>136</v>
      </c>
    </row>
    <row r="150" s="13" customFormat="1">
      <c r="A150" s="13"/>
      <c r="B150" s="232"/>
      <c r="C150" s="233"/>
      <c r="D150" s="234" t="s">
        <v>144</v>
      </c>
      <c r="E150" s="235" t="s">
        <v>1</v>
      </c>
      <c r="F150" s="236" t="s">
        <v>426</v>
      </c>
      <c r="G150" s="233"/>
      <c r="H150" s="237">
        <v>2.976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144</v>
      </c>
      <c r="AU150" s="243" t="s">
        <v>88</v>
      </c>
      <c r="AV150" s="13" t="s">
        <v>88</v>
      </c>
      <c r="AW150" s="13" t="s">
        <v>34</v>
      </c>
      <c r="AX150" s="13" t="s">
        <v>78</v>
      </c>
      <c r="AY150" s="243" t="s">
        <v>136</v>
      </c>
    </row>
    <row r="151" s="14" customFormat="1">
      <c r="A151" s="14"/>
      <c r="B151" s="255"/>
      <c r="C151" s="256"/>
      <c r="D151" s="234" t="s">
        <v>144</v>
      </c>
      <c r="E151" s="257" t="s">
        <v>1</v>
      </c>
      <c r="F151" s="258" t="s">
        <v>208</v>
      </c>
      <c r="G151" s="256"/>
      <c r="H151" s="259">
        <v>5.4180000000000001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144</v>
      </c>
      <c r="AU151" s="265" t="s">
        <v>88</v>
      </c>
      <c r="AV151" s="14" t="s">
        <v>142</v>
      </c>
      <c r="AW151" s="14" t="s">
        <v>34</v>
      </c>
      <c r="AX151" s="14" t="s">
        <v>86</v>
      </c>
      <c r="AY151" s="265" t="s">
        <v>136</v>
      </c>
    </row>
    <row r="152" s="12" customFormat="1" ht="22.8" customHeight="1">
      <c r="A152" s="12"/>
      <c r="B152" s="202"/>
      <c r="C152" s="203"/>
      <c r="D152" s="204" t="s">
        <v>77</v>
      </c>
      <c r="E152" s="216" t="s">
        <v>209</v>
      </c>
      <c r="F152" s="216" t="s">
        <v>210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SUM(P153:P168)</f>
        <v>0</v>
      </c>
      <c r="Q152" s="210"/>
      <c r="R152" s="211">
        <f>SUM(R153:R168)</f>
        <v>0</v>
      </c>
      <c r="S152" s="210"/>
      <c r="T152" s="212">
        <f>SUM(T153:T168)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86</v>
      </c>
      <c r="AT152" s="214" t="s">
        <v>77</v>
      </c>
      <c r="AU152" s="214" t="s">
        <v>86</v>
      </c>
      <c r="AY152" s="213" t="s">
        <v>136</v>
      </c>
      <c r="BK152" s="215">
        <f>SUM(BK153:BK168)</f>
        <v>0</v>
      </c>
    </row>
    <row r="153" s="2" customFormat="1" ht="16.5" customHeight="1">
      <c r="A153" s="37"/>
      <c r="B153" s="38"/>
      <c r="C153" s="218" t="s">
        <v>193</v>
      </c>
      <c r="D153" s="218" t="s">
        <v>138</v>
      </c>
      <c r="E153" s="219" t="s">
        <v>211</v>
      </c>
      <c r="F153" s="220" t="s">
        <v>212</v>
      </c>
      <c r="G153" s="221" t="s">
        <v>165</v>
      </c>
      <c r="H153" s="222">
        <v>41.466000000000001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43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142</v>
      </c>
      <c r="AT153" s="230" t="s">
        <v>138</v>
      </c>
      <c r="AU153" s="230" t="s">
        <v>88</v>
      </c>
      <c r="AY153" s="16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86</v>
      </c>
      <c r="BK153" s="231">
        <f>ROUND(I153*H153,2)</f>
        <v>0</v>
      </c>
      <c r="BL153" s="16" t="s">
        <v>142</v>
      </c>
      <c r="BM153" s="230" t="s">
        <v>427</v>
      </c>
    </row>
    <row r="154" s="2" customFormat="1" ht="21.75" customHeight="1">
      <c r="A154" s="37"/>
      <c r="B154" s="38"/>
      <c r="C154" s="218" t="s">
        <v>197</v>
      </c>
      <c r="D154" s="218" t="s">
        <v>138</v>
      </c>
      <c r="E154" s="219" t="s">
        <v>215</v>
      </c>
      <c r="F154" s="220" t="s">
        <v>216</v>
      </c>
      <c r="G154" s="221" t="s">
        <v>165</v>
      </c>
      <c r="H154" s="222">
        <v>41.466000000000001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142</v>
      </c>
      <c r="AT154" s="230" t="s">
        <v>138</v>
      </c>
      <c r="AU154" s="230" t="s">
        <v>88</v>
      </c>
      <c r="AY154" s="16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142</v>
      </c>
      <c r="BM154" s="230" t="s">
        <v>428</v>
      </c>
    </row>
    <row r="155" s="2" customFormat="1" ht="21.75" customHeight="1">
      <c r="A155" s="37"/>
      <c r="B155" s="38"/>
      <c r="C155" s="218" t="s">
        <v>201</v>
      </c>
      <c r="D155" s="218" t="s">
        <v>138</v>
      </c>
      <c r="E155" s="219" t="s">
        <v>219</v>
      </c>
      <c r="F155" s="220" t="s">
        <v>220</v>
      </c>
      <c r="G155" s="221" t="s">
        <v>165</v>
      </c>
      <c r="H155" s="222">
        <v>787.85400000000004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43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142</v>
      </c>
      <c r="AT155" s="230" t="s">
        <v>138</v>
      </c>
      <c r="AU155" s="230" t="s">
        <v>88</v>
      </c>
      <c r="AY155" s="16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86</v>
      </c>
      <c r="BK155" s="231">
        <f>ROUND(I155*H155,2)</f>
        <v>0</v>
      </c>
      <c r="BL155" s="16" t="s">
        <v>142</v>
      </c>
      <c r="BM155" s="230" t="s">
        <v>429</v>
      </c>
    </row>
    <row r="156" s="13" customFormat="1">
      <c r="A156" s="13"/>
      <c r="B156" s="232"/>
      <c r="C156" s="233"/>
      <c r="D156" s="234" t="s">
        <v>144</v>
      </c>
      <c r="E156" s="233"/>
      <c r="F156" s="236" t="s">
        <v>430</v>
      </c>
      <c r="G156" s="233"/>
      <c r="H156" s="237">
        <v>787.85400000000004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144</v>
      </c>
      <c r="AU156" s="243" t="s">
        <v>88</v>
      </c>
      <c r="AV156" s="13" t="s">
        <v>88</v>
      </c>
      <c r="AW156" s="13" t="s">
        <v>4</v>
      </c>
      <c r="AX156" s="13" t="s">
        <v>86</v>
      </c>
      <c r="AY156" s="243" t="s">
        <v>136</v>
      </c>
    </row>
    <row r="157" s="2" customFormat="1" ht="16.5" customHeight="1">
      <c r="A157" s="37"/>
      <c r="B157" s="38"/>
      <c r="C157" s="218" t="s">
        <v>8</v>
      </c>
      <c r="D157" s="218" t="s">
        <v>138</v>
      </c>
      <c r="E157" s="219" t="s">
        <v>224</v>
      </c>
      <c r="F157" s="220" t="s">
        <v>225</v>
      </c>
      <c r="G157" s="221" t="s">
        <v>165</v>
      </c>
      <c r="H157" s="222">
        <v>41.466000000000001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43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142</v>
      </c>
      <c r="AT157" s="230" t="s">
        <v>138</v>
      </c>
      <c r="AU157" s="230" t="s">
        <v>88</v>
      </c>
      <c r="AY157" s="16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86</v>
      </c>
      <c r="BK157" s="231">
        <f>ROUND(I157*H157,2)</f>
        <v>0</v>
      </c>
      <c r="BL157" s="16" t="s">
        <v>142</v>
      </c>
      <c r="BM157" s="230" t="s">
        <v>431</v>
      </c>
    </row>
    <row r="158" s="2" customFormat="1" ht="33" customHeight="1">
      <c r="A158" s="37"/>
      <c r="B158" s="38"/>
      <c r="C158" s="218" t="s">
        <v>214</v>
      </c>
      <c r="D158" s="218" t="s">
        <v>138</v>
      </c>
      <c r="E158" s="219" t="s">
        <v>234</v>
      </c>
      <c r="F158" s="220" t="s">
        <v>235</v>
      </c>
      <c r="G158" s="221" t="s">
        <v>165</v>
      </c>
      <c r="H158" s="222">
        <v>1.6299999999999999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142</v>
      </c>
      <c r="AT158" s="230" t="s">
        <v>138</v>
      </c>
      <c r="AU158" s="230" t="s">
        <v>88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142</v>
      </c>
      <c r="BM158" s="230" t="s">
        <v>432</v>
      </c>
    </row>
    <row r="159" s="2" customFormat="1" ht="33" customHeight="1">
      <c r="A159" s="37"/>
      <c r="B159" s="38"/>
      <c r="C159" s="218" t="s">
        <v>218</v>
      </c>
      <c r="D159" s="218" t="s">
        <v>138</v>
      </c>
      <c r="E159" s="219" t="s">
        <v>237</v>
      </c>
      <c r="F159" s="220" t="s">
        <v>238</v>
      </c>
      <c r="G159" s="221" t="s">
        <v>165</v>
      </c>
      <c r="H159" s="222">
        <v>0.69599999999999995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142</v>
      </c>
      <c r="AT159" s="230" t="s">
        <v>138</v>
      </c>
      <c r="AU159" s="230" t="s">
        <v>88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86</v>
      </c>
      <c r="BK159" s="231">
        <f>ROUND(I159*H159,2)</f>
        <v>0</v>
      </c>
      <c r="BL159" s="16" t="s">
        <v>142</v>
      </c>
      <c r="BM159" s="230" t="s">
        <v>433</v>
      </c>
    </row>
    <row r="160" s="2" customFormat="1" ht="33" customHeight="1">
      <c r="A160" s="37"/>
      <c r="B160" s="38"/>
      <c r="C160" s="218" t="s">
        <v>223</v>
      </c>
      <c r="D160" s="218" t="s">
        <v>138</v>
      </c>
      <c r="E160" s="219" t="s">
        <v>241</v>
      </c>
      <c r="F160" s="220" t="s">
        <v>242</v>
      </c>
      <c r="G160" s="221" t="s">
        <v>165</v>
      </c>
      <c r="H160" s="222">
        <v>0.5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43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142</v>
      </c>
      <c r="AT160" s="230" t="s">
        <v>138</v>
      </c>
      <c r="AU160" s="230" t="s">
        <v>88</v>
      </c>
      <c r="AY160" s="16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86</v>
      </c>
      <c r="BK160" s="231">
        <f>ROUND(I160*H160,2)</f>
        <v>0</v>
      </c>
      <c r="BL160" s="16" t="s">
        <v>142</v>
      </c>
      <c r="BM160" s="230" t="s">
        <v>434</v>
      </c>
    </row>
    <row r="161" s="2" customFormat="1" ht="33" customHeight="1">
      <c r="A161" s="37"/>
      <c r="B161" s="38"/>
      <c r="C161" s="218" t="s">
        <v>227</v>
      </c>
      <c r="D161" s="218" t="s">
        <v>138</v>
      </c>
      <c r="E161" s="219" t="s">
        <v>245</v>
      </c>
      <c r="F161" s="220" t="s">
        <v>246</v>
      </c>
      <c r="G161" s="221" t="s">
        <v>165</v>
      </c>
      <c r="H161" s="222">
        <v>11.92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43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142</v>
      </c>
      <c r="AT161" s="230" t="s">
        <v>138</v>
      </c>
      <c r="AU161" s="230" t="s">
        <v>88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86</v>
      </c>
      <c r="BK161" s="231">
        <f>ROUND(I161*H161,2)</f>
        <v>0</v>
      </c>
      <c r="BL161" s="16" t="s">
        <v>142</v>
      </c>
      <c r="BM161" s="230" t="s">
        <v>435</v>
      </c>
    </row>
    <row r="162" s="2" customFormat="1" ht="44.25" customHeight="1">
      <c r="A162" s="37"/>
      <c r="B162" s="38"/>
      <c r="C162" s="218" t="s">
        <v>233</v>
      </c>
      <c r="D162" s="218" t="s">
        <v>138</v>
      </c>
      <c r="E162" s="219" t="s">
        <v>249</v>
      </c>
      <c r="F162" s="220" t="s">
        <v>250</v>
      </c>
      <c r="G162" s="221" t="s">
        <v>165</v>
      </c>
      <c r="H162" s="222">
        <v>27.27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43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142</v>
      </c>
      <c r="AT162" s="230" t="s">
        <v>138</v>
      </c>
      <c r="AU162" s="230" t="s">
        <v>88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142</v>
      </c>
      <c r="BM162" s="230" t="s">
        <v>436</v>
      </c>
    </row>
    <row r="163" s="13" customFormat="1">
      <c r="A163" s="13"/>
      <c r="B163" s="232"/>
      <c r="C163" s="233"/>
      <c r="D163" s="234" t="s">
        <v>144</v>
      </c>
      <c r="E163" s="235" t="s">
        <v>1</v>
      </c>
      <c r="F163" s="236" t="s">
        <v>437</v>
      </c>
      <c r="G163" s="233"/>
      <c r="H163" s="237">
        <v>41.393000000000001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144</v>
      </c>
      <c r="AU163" s="243" t="s">
        <v>88</v>
      </c>
      <c r="AV163" s="13" t="s">
        <v>88</v>
      </c>
      <c r="AW163" s="13" t="s">
        <v>34</v>
      </c>
      <c r="AX163" s="13" t="s">
        <v>78</v>
      </c>
      <c r="AY163" s="243" t="s">
        <v>136</v>
      </c>
    </row>
    <row r="164" s="13" customFormat="1">
      <c r="A164" s="13"/>
      <c r="B164" s="232"/>
      <c r="C164" s="233"/>
      <c r="D164" s="234" t="s">
        <v>144</v>
      </c>
      <c r="E164" s="235" t="s">
        <v>1</v>
      </c>
      <c r="F164" s="236" t="s">
        <v>438</v>
      </c>
      <c r="G164" s="233"/>
      <c r="H164" s="237">
        <v>-1.6299999999999999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144</v>
      </c>
      <c r="AU164" s="243" t="s">
        <v>88</v>
      </c>
      <c r="AV164" s="13" t="s">
        <v>88</v>
      </c>
      <c r="AW164" s="13" t="s">
        <v>34</v>
      </c>
      <c r="AX164" s="13" t="s">
        <v>78</v>
      </c>
      <c r="AY164" s="243" t="s">
        <v>136</v>
      </c>
    </row>
    <row r="165" s="13" customFormat="1">
      <c r="A165" s="13"/>
      <c r="B165" s="232"/>
      <c r="C165" s="233"/>
      <c r="D165" s="234" t="s">
        <v>144</v>
      </c>
      <c r="E165" s="235" t="s">
        <v>1</v>
      </c>
      <c r="F165" s="236" t="s">
        <v>439</v>
      </c>
      <c r="G165" s="233"/>
      <c r="H165" s="237">
        <v>-0.5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144</v>
      </c>
      <c r="AU165" s="243" t="s">
        <v>88</v>
      </c>
      <c r="AV165" s="13" t="s">
        <v>88</v>
      </c>
      <c r="AW165" s="13" t="s">
        <v>34</v>
      </c>
      <c r="AX165" s="13" t="s">
        <v>78</v>
      </c>
      <c r="AY165" s="243" t="s">
        <v>136</v>
      </c>
    </row>
    <row r="166" s="13" customFormat="1">
      <c r="A166" s="13"/>
      <c r="B166" s="232"/>
      <c r="C166" s="233"/>
      <c r="D166" s="234" t="s">
        <v>144</v>
      </c>
      <c r="E166" s="235" t="s">
        <v>1</v>
      </c>
      <c r="F166" s="236" t="s">
        <v>440</v>
      </c>
      <c r="G166" s="233"/>
      <c r="H166" s="237">
        <v>-0.072999999999999995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144</v>
      </c>
      <c r="AU166" s="243" t="s">
        <v>88</v>
      </c>
      <c r="AV166" s="13" t="s">
        <v>88</v>
      </c>
      <c r="AW166" s="13" t="s">
        <v>34</v>
      </c>
      <c r="AX166" s="13" t="s">
        <v>78</v>
      </c>
      <c r="AY166" s="243" t="s">
        <v>136</v>
      </c>
    </row>
    <row r="167" s="13" customFormat="1">
      <c r="A167" s="13"/>
      <c r="B167" s="232"/>
      <c r="C167" s="233"/>
      <c r="D167" s="234" t="s">
        <v>144</v>
      </c>
      <c r="E167" s="235" t="s">
        <v>1</v>
      </c>
      <c r="F167" s="236" t="s">
        <v>441</v>
      </c>
      <c r="G167" s="233"/>
      <c r="H167" s="237">
        <v>-11.92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144</v>
      </c>
      <c r="AU167" s="243" t="s">
        <v>88</v>
      </c>
      <c r="AV167" s="13" t="s">
        <v>88</v>
      </c>
      <c r="AW167" s="13" t="s">
        <v>34</v>
      </c>
      <c r="AX167" s="13" t="s">
        <v>78</v>
      </c>
      <c r="AY167" s="243" t="s">
        <v>136</v>
      </c>
    </row>
    <row r="168" s="14" customFormat="1">
      <c r="A168" s="14"/>
      <c r="B168" s="255"/>
      <c r="C168" s="256"/>
      <c r="D168" s="234" t="s">
        <v>144</v>
      </c>
      <c r="E168" s="257" t="s">
        <v>1</v>
      </c>
      <c r="F168" s="258" t="s">
        <v>208</v>
      </c>
      <c r="G168" s="256"/>
      <c r="H168" s="259">
        <v>27.269999999999996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144</v>
      </c>
      <c r="AU168" s="265" t="s">
        <v>88</v>
      </c>
      <c r="AV168" s="14" t="s">
        <v>142</v>
      </c>
      <c r="AW168" s="14" t="s">
        <v>34</v>
      </c>
      <c r="AX168" s="14" t="s">
        <v>86</v>
      </c>
      <c r="AY168" s="265" t="s">
        <v>136</v>
      </c>
    </row>
    <row r="169" s="12" customFormat="1" ht="25.92" customHeight="1">
      <c r="A169" s="12"/>
      <c r="B169" s="202"/>
      <c r="C169" s="203"/>
      <c r="D169" s="204" t="s">
        <v>77</v>
      </c>
      <c r="E169" s="205" t="s">
        <v>258</v>
      </c>
      <c r="F169" s="205" t="s">
        <v>259</v>
      </c>
      <c r="G169" s="203"/>
      <c r="H169" s="203"/>
      <c r="I169" s="206"/>
      <c r="J169" s="207">
        <f>BK169</f>
        <v>0</v>
      </c>
      <c r="K169" s="203"/>
      <c r="L169" s="208"/>
      <c r="M169" s="209"/>
      <c r="N169" s="210"/>
      <c r="O169" s="210"/>
      <c r="P169" s="211">
        <f>P170</f>
        <v>0</v>
      </c>
      <c r="Q169" s="210"/>
      <c r="R169" s="211">
        <f>R170</f>
        <v>0</v>
      </c>
      <c r="S169" s="210"/>
      <c r="T169" s="212">
        <f>T170</f>
        <v>0.072999999999999995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88</v>
      </c>
      <c r="AT169" s="214" t="s">
        <v>77</v>
      </c>
      <c r="AU169" s="214" t="s">
        <v>78</v>
      </c>
      <c r="AY169" s="213" t="s">
        <v>136</v>
      </c>
      <c r="BK169" s="215">
        <f>BK170</f>
        <v>0</v>
      </c>
    </row>
    <row r="170" s="12" customFormat="1" ht="22.8" customHeight="1">
      <c r="A170" s="12"/>
      <c r="B170" s="202"/>
      <c r="C170" s="203"/>
      <c r="D170" s="204" t="s">
        <v>77</v>
      </c>
      <c r="E170" s="216" t="s">
        <v>260</v>
      </c>
      <c r="F170" s="216" t="s">
        <v>261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SUM(P171:P172)</f>
        <v>0</v>
      </c>
      <c r="Q170" s="210"/>
      <c r="R170" s="211">
        <f>SUM(R171:R172)</f>
        <v>0</v>
      </c>
      <c r="S170" s="210"/>
      <c r="T170" s="212">
        <f>SUM(T171:T172)</f>
        <v>0.072999999999999995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88</v>
      </c>
      <c r="AT170" s="214" t="s">
        <v>77</v>
      </c>
      <c r="AU170" s="214" t="s">
        <v>86</v>
      </c>
      <c r="AY170" s="213" t="s">
        <v>136</v>
      </c>
      <c r="BK170" s="215">
        <f>SUM(BK171:BK172)</f>
        <v>0</v>
      </c>
    </row>
    <row r="171" s="2" customFormat="1" ht="21.75" customHeight="1">
      <c r="A171" s="37"/>
      <c r="B171" s="38"/>
      <c r="C171" s="218" t="s">
        <v>7</v>
      </c>
      <c r="D171" s="218" t="s">
        <v>138</v>
      </c>
      <c r="E171" s="219" t="s">
        <v>263</v>
      </c>
      <c r="F171" s="220" t="s">
        <v>264</v>
      </c>
      <c r="G171" s="221" t="s">
        <v>172</v>
      </c>
      <c r="H171" s="222">
        <v>7.2999999999999998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43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0.01</v>
      </c>
      <c r="T171" s="229">
        <f>S171*H171</f>
        <v>0.072999999999999995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214</v>
      </c>
      <c r="AT171" s="230" t="s">
        <v>138</v>
      </c>
      <c r="AU171" s="230" t="s">
        <v>88</v>
      </c>
      <c r="AY171" s="16" t="s">
        <v>136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86</v>
      </c>
      <c r="BK171" s="231">
        <f>ROUND(I171*H171,2)</f>
        <v>0</v>
      </c>
      <c r="BL171" s="16" t="s">
        <v>214</v>
      </c>
      <c r="BM171" s="230" t="s">
        <v>442</v>
      </c>
    </row>
    <row r="172" s="13" customFormat="1">
      <c r="A172" s="13"/>
      <c r="B172" s="232"/>
      <c r="C172" s="233"/>
      <c r="D172" s="234" t="s">
        <v>144</v>
      </c>
      <c r="E172" s="235" t="s">
        <v>1</v>
      </c>
      <c r="F172" s="236" t="s">
        <v>443</v>
      </c>
      <c r="G172" s="233"/>
      <c r="H172" s="237">
        <v>7.2999999999999998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144</v>
      </c>
      <c r="AU172" s="243" t="s">
        <v>88</v>
      </c>
      <c r="AV172" s="13" t="s">
        <v>88</v>
      </c>
      <c r="AW172" s="13" t="s">
        <v>34</v>
      </c>
      <c r="AX172" s="13" t="s">
        <v>86</v>
      </c>
      <c r="AY172" s="243" t="s">
        <v>136</v>
      </c>
    </row>
    <row r="173" s="12" customFormat="1" ht="25.92" customHeight="1">
      <c r="A173" s="12"/>
      <c r="B173" s="202"/>
      <c r="C173" s="203"/>
      <c r="D173" s="204" t="s">
        <v>77</v>
      </c>
      <c r="E173" s="205" t="s">
        <v>266</v>
      </c>
      <c r="F173" s="205" t="s">
        <v>267</v>
      </c>
      <c r="G173" s="203"/>
      <c r="H173" s="203"/>
      <c r="I173" s="206"/>
      <c r="J173" s="207">
        <f>BK173</f>
        <v>0</v>
      </c>
      <c r="K173" s="203"/>
      <c r="L173" s="208"/>
      <c r="M173" s="209"/>
      <c r="N173" s="210"/>
      <c r="O173" s="210"/>
      <c r="P173" s="211">
        <f>P174+P176+P178</f>
        <v>0</v>
      </c>
      <c r="Q173" s="210"/>
      <c r="R173" s="211">
        <f>R174+R176+R178</f>
        <v>0</v>
      </c>
      <c r="S173" s="210"/>
      <c r="T173" s="212">
        <f>T174+T176+T178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157</v>
      </c>
      <c r="AT173" s="214" t="s">
        <v>77</v>
      </c>
      <c r="AU173" s="214" t="s">
        <v>78</v>
      </c>
      <c r="AY173" s="213" t="s">
        <v>136</v>
      </c>
      <c r="BK173" s="215">
        <f>BK174+BK176+BK178</f>
        <v>0</v>
      </c>
    </row>
    <row r="174" s="12" customFormat="1" ht="22.8" customHeight="1">
      <c r="A174" s="12"/>
      <c r="B174" s="202"/>
      <c r="C174" s="203"/>
      <c r="D174" s="204" t="s">
        <v>77</v>
      </c>
      <c r="E174" s="216" t="s">
        <v>268</v>
      </c>
      <c r="F174" s="216" t="s">
        <v>269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P175</f>
        <v>0</v>
      </c>
      <c r="Q174" s="210"/>
      <c r="R174" s="211">
        <f>R175</f>
        <v>0</v>
      </c>
      <c r="S174" s="210"/>
      <c r="T174" s="212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157</v>
      </c>
      <c r="AT174" s="214" t="s">
        <v>77</v>
      </c>
      <c r="AU174" s="214" t="s">
        <v>86</v>
      </c>
      <c r="AY174" s="213" t="s">
        <v>136</v>
      </c>
      <c r="BK174" s="215">
        <f>BK175</f>
        <v>0</v>
      </c>
    </row>
    <row r="175" s="2" customFormat="1" ht="33" customHeight="1">
      <c r="A175" s="37"/>
      <c r="B175" s="38"/>
      <c r="C175" s="218" t="s">
        <v>240</v>
      </c>
      <c r="D175" s="218" t="s">
        <v>138</v>
      </c>
      <c r="E175" s="219" t="s">
        <v>271</v>
      </c>
      <c r="F175" s="220" t="s">
        <v>272</v>
      </c>
      <c r="G175" s="221" t="s">
        <v>273</v>
      </c>
      <c r="H175" s="222">
        <v>1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43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274</v>
      </c>
      <c r="AT175" s="230" t="s">
        <v>138</v>
      </c>
      <c r="AU175" s="230" t="s">
        <v>88</v>
      </c>
      <c r="AY175" s="16" t="s">
        <v>136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86</v>
      </c>
      <c r="BK175" s="231">
        <f>ROUND(I175*H175,2)</f>
        <v>0</v>
      </c>
      <c r="BL175" s="16" t="s">
        <v>274</v>
      </c>
      <c r="BM175" s="230" t="s">
        <v>444</v>
      </c>
    </row>
    <row r="176" s="12" customFormat="1" ht="22.8" customHeight="1">
      <c r="A176" s="12"/>
      <c r="B176" s="202"/>
      <c r="C176" s="203"/>
      <c r="D176" s="204" t="s">
        <v>77</v>
      </c>
      <c r="E176" s="216" t="s">
        <v>445</v>
      </c>
      <c r="F176" s="216" t="s">
        <v>446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P177</f>
        <v>0</v>
      </c>
      <c r="Q176" s="210"/>
      <c r="R176" s="211">
        <f>R177</f>
        <v>0</v>
      </c>
      <c r="S176" s="210"/>
      <c r="T176" s="212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157</v>
      </c>
      <c r="AT176" s="214" t="s">
        <v>77</v>
      </c>
      <c r="AU176" s="214" t="s">
        <v>86</v>
      </c>
      <c r="AY176" s="213" t="s">
        <v>136</v>
      </c>
      <c r="BK176" s="215">
        <f>BK177</f>
        <v>0</v>
      </c>
    </row>
    <row r="177" s="2" customFormat="1" ht="33" customHeight="1">
      <c r="A177" s="37"/>
      <c r="B177" s="38"/>
      <c r="C177" s="218" t="s">
        <v>244</v>
      </c>
      <c r="D177" s="218" t="s">
        <v>138</v>
      </c>
      <c r="E177" s="219" t="s">
        <v>447</v>
      </c>
      <c r="F177" s="220" t="s">
        <v>448</v>
      </c>
      <c r="G177" s="221" t="s">
        <v>273</v>
      </c>
      <c r="H177" s="222">
        <v>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43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274</v>
      </c>
      <c r="AT177" s="230" t="s">
        <v>138</v>
      </c>
      <c r="AU177" s="230" t="s">
        <v>88</v>
      </c>
      <c r="AY177" s="16" t="s">
        <v>136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86</v>
      </c>
      <c r="BK177" s="231">
        <f>ROUND(I177*H177,2)</f>
        <v>0</v>
      </c>
      <c r="BL177" s="16" t="s">
        <v>274</v>
      </c>
      <c r="BM177" s="230" t="s">
        <v>449</v>
      </c>
    </row>
    <row r="178" s="12" customFormat="1" ht="22.8" customHeight="1">
      <c r="A178" s="12"/>
      <c r="B178" s="202"/>
      <c r="C178" s="203"/>
      <c r="D178" s="204" t="s">
        <v>77</v>
      </c>
      <c r="E178" s="216" t="s">
        <v>292</v>
      </c>
      <c r="F178" s="216" t="s">
        <v>293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P179</f>
        <v>0</v>
      </c>
      <c r="Q178" s="210"/>
      <c r="R178" s="211">
        <f>R179</f>
        <v>0</v>
      </c>
      <c r="S178" s="210"/>
      <c r="T178" s="21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157</v>
      </c>
      <c r="AT178" s="214" t="s">
        <v>77</v>
      </c>
      <c r="AU178" s="214" t="s">
        <v>86</v>
      </c>
      <c r="AY178" s="213" t="s">
        <v>136</v>
      </c>
      <c r="BK178" s="215">
        <f>BK179</f>
        <v>0</v>
      </c>
    </row>
    <row r="179" s="2" customFormat="1" ht="21.75" customHeight="1">
      <c r="A179" s="37"/>
      <c r="B179" s="38"/>
      <c r="C179" s="218" t="s">
        <v>248</v>
      </c>
      <c r="D179" s="218" t="s">
        <v>138</v>
      </c>
      <c r="E179" s="219" t="s">
        <v>295</v>
      </c>
      <c r="F179" s="220" t="s">
        <v>450</v>
      </c>
      <c r="G179" s="221" t="s">
        <v>273</v>
      </c>
      <c r="H179" s="222">
        <v>1</v>
      </c>
      <c r="I179" s="223"/>
      <c r="J179" s="224">
        <f>ROUND(I179*H179,2)</f>
        <v>0</v>
      </c>
      <c r="K179" s="225"/>
      <c r="L179" s="43"/>
      <c r="M179" s="270" t="s">
        <v>1</v>
      </c>
      <c r="N179" s="271" t="s">
        <v>43</v>
      </c>
      <c r="O179" s="272"/>
      <c r="P179" s="273">
        <f>O179*H179</f>
        <v>0</v>
      </c>
      <c r="Q179" s="273">
        <v>0</v>
      </c>
      <c r="R179" s="273">
        <f>Q179*H179</f>
        <v>0</v>
      </c>
      <c r="S179" s="273">
        <v>0</v>
      </c>
      <c r="T179" s="27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274</v>
      </c>
      <c r="AT179" s="230" t="s">
        <v>138</v>
      </c>
      <c r="AU179" s="230" t="s">
        <v>88</v>
      </c>
      <c r="AY179" s="16" t="s">
        <v>136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86</v>
      </c>
      <c r="BK179" s="231">
        <f>ROUND(I179*H179,2)</f>
        <v>0</v>
      </c>
      <c r="BL179" s="16" t="s">
        <v>274</v>
      </c>
      <c r="BM179" s="230" t="s">
        <v>451</v>
      </c>
    </row>
    <row r="180" s="2" customFormat="1" ht="6.96" customHeight="1">
      <c r="A180" s="37"/>
      <c r="B180" s="65"/>
      <c r="C180" s="66"/>
      <c r="D180" s="66"/>
      <c r="E180" s="66"/>
      <c r="F180" s="66"/>
      <c r="G180" s="66"/>
      <c r="H180" s="66"/>
      <c r="I180" s="66"/>
      <c r="J180" s="66"/>
      <c r="K180" s="66"/>
      <c r="L180" s="43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sheetProtection sheet="1" autoFilter="0" formatColumns="0" formatRows="0" objects="1" scenarios="1" spinCount="100000" saltValue="yEBivAeeg9C+zuqncbEh+quMIGywCE0Zu3hBHy9XAf/+oKlYya6xH2eM816gtwXmoxparKOOEUc0eg/5nUseJQ==" hashValue="mk20bZAf0xy/ekN09lFPuUWdB6GdGulntwpgTbds57HD78DtrYpz0o8k2Gq8J3UZcKhxW3ulELn5LJFcmLikuA==" algorithmName="SHA-512" password="CC35"/>
  <autoFilter ref="C125:K17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101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Odstraňování postradatelných objektů SŽ - odstranění technologických objektů za hranicí životnosti (v obvodu OŘ Praha)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452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453</v>
      </c>
      <c r="G12" s="37"/>
      <c r="H12" s="37"/>
      <c r="I12" s="139" t="s">
        <v>22</v>
      </c>
      <c r="J12" s="143" t="str">
        <f>'Rekapitulace stavby'!AN8</f>
        <v>6. 4. 2021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454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ROUND((SUM(BE125:BE180)),  2)</f>
        <v>0</v>
      </c>
      <c r="G33" s="37"/>
      <c r="H33" s="37"/>
      <c r="I33" s="154">
        <v>0.20999999999999999</v>
      </c>
      <c r="J33" s="153">
        <f>ROUND(((SUM(BE125:BE180))*I33),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ROUND((SUM(BF125:BF180)),  2)</f>
        <v>0</v>
      </c>
      <c r="G34" s="37"/>
      <c r="H34" s="37"/>
      <c r="I34" s="154">
        <v>0.14999999999999999</v>
      </c>
      <c r="J34" s="153">
        <f>ROUND(((SUM(BF125:BF180))*I34),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ROUND((SUM(BG125:BG180)),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ROUND((SUM(BH125:BH180)),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ROUND((SUM(BI125:BI180)),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Odstraňování postradatelných objektů SŽ - odstranění technologických objektů za hranicí životnosti (v obvodu OŘ Praha)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SO.05 - Červené Pečky - vážní domek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Červené Pečky</v>
      </c>
      <c r="G89" s="39"/>
      <c r="H89" s="39"/>
      <c r="I89" s="31" t="s">
        <v>22</v>
      </c>
      <c r="J89" s="78" t="str">
        <f>IF(J12="","",J12)</f>
        <v>6. 4. 2021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L. Ulrich, DiS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455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J141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J155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456</v>
      </c>
      <c r="E101" s="187"/>
      <c r="F101" s="187"/>
      <c r="G101" s="187"/>
      <c r="H101" s="187"/>
      <c r="I101" s="187"/>
      <c r="J101" s="188">
        <f>J170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116</v>
      </c>
      <c r="E102" s="181"/>
      <c r="F102" s="181"/>
      <c r="G102" s="181"/>
      <c r="H102" s="181"/>
      <c r="I102" s="181"/>
      <c r="J102" s="182">
        <f>J172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118</v>
      </c>
      <c r="E103" s="187"/>
      <c r="F103" s="187"/>
      <c r="G103" s="187"/>
      <c r="H103" s="187"/>
      <c r="I103" s="187"/>
      <c r="J103" s="188">
        <f>J173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119</v>
      </c>
      <c r="E104" s="187"/>
      <c r="F104" s="187"/>
      <c r="G104" s="187"/>
      <c r="H104" s="187"/>
      <c r="I104" s="187"/>
      <c r="J104" s="188">
        <f>J176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457</v>
      </c>
      <c r="E105" s="187"/>
      <c r="F105" s="187"/>
      <c r="G105" s="187"/>
      <c r="H105" s="187"/>
      <c r="I105" s="187"/>
      <c r="J105" s="188">
        <f>J179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Odstraňování postradatelných objektů SŽ - odstranění technologických objektů za hranicí životnosti (v obvodu OŘ Praha)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102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SO.05 - Červené Pečky - vážní domek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Červené Pečky</v>
      </c>
      <c r="G119" s="39"/>
      <c r="H119" s="39"/>
      <c r="I119" s="31" t="s">
        <v>22</v>
      </c>
      <c r="J119" s="78" t="str">
        <f>IF(J12="","",J12)</f>
        <v>6. 4. 2021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Správa železnic, státní organizace</v>
      </c>
      <c r="G121" s="39"/>
      <c r="H121" s="39"/>
      <c r="I121" s="31" t="s">
        <v>32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35</v>
      </c>
      <c r="J122" s="35" t="str">
        <f>E24</f>
        <v>L. Ulrich, DiS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122</v>
      </c>
      <c r="D124" s="193" t="s">
        <v>63</v>
      </c>
      <c r="E124" s="193" t="s">
        <v>59</v>
      </c>
      <c r="F124" s="193" t="s">
        <v>60</v>
      </c>
      <c r="G124" s="193" t="s">
        <v>123</v>
      </c>
      <c r="H124" s="193" t="s">
        <v>124</v>
      </c>
      <c r="I124" s="193" t="s">
        <v>125</v>
      </c>
      <c r="J124" s="194" t="s">
        <v>107</v>
      </c>
      <c r="K124" s="195" t="s">
        <v>126</v>
      </c>
      <c r="L124" s="196"/>
      <c r="M124" s="99" t="s">
        <v>1</v>
      </c>
      <c r="N124" s="100" t="s">
        <v>42</v>
      </c>
      <c r="O124" s="100" t="s">
        <v>127</v>
      </c>
      <c r="P124" s="100" t="s">
        <v>128</v>
      </c>
      <c r="Q124" s="100" t="s">
        <v>129</v>
      </c>
      <c r="R124" s="100" t="s">
        <v>130</v>
      </c>
      <c r="S124" s="100" t="s">
        <v>131</v>
      </c>
      <c r="T124" s="101" t="s">
        <v>132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133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P126+P172</f>
        <v>0</v>
      </c>
      <c r="Q125" s="103"/>
      <c r="R125" s="199">
        <f>R126+R172</f>
        <v>21.803308500000004</v>
      </c>
      <c r="S125" s="103"/>
      <c r="T125" s="200">
        <f>T126+T172</f>
        <v>139.8296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77</v>
      </c>
      <c r="AU125" s="16" t="s">
        <v>109</v>
      </c>
      <c r="BK125" s="201">
        <f>BK126+BK172</f>
        <v>0</v>
      </c>
    </row>
    <row r="126" s="12" customFormat="1" ht="25.92" customHeight="1">
      <c r="A126" s="12"/>
      <c r="B126" s="202"/>
      <c r="C126" s="203"/>
      <c r="D126" s="204" t="s">
        <v>77</v>
      </c>
      <c r="E126" s="205" t="s">
        <v>134</v>
      </c>
      <c r="F126" s="205" t="s">
        <v>135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P127+P141+P155+P170</f>
        <v>0</v>
      </c>
      <c r="Q126" s="210"/>
      <c r="R126" s="211">
        <f>R127+R141+R155+R170</f>
        <v>21.803308500000004</v>
      </c>
      <c r="S126" s="210"/>
      <c r="T126" s="212">
        <f>T127+T141+T155+T170</f>
        <v>139.8296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78</v>
      </c>
      <c r="AY126" s="213" t="s">
        <v>136</v>
      </c>
      <c r="BK126" s="215">
        <f>BK127+BK141+BK155+BK170</f>
        <v>0</v>
      </c>
    </row>
    <row r="127" s="12" customFormat="1" ht="22.8" customHeight="1">
      <c r="A127" s="12"/>
      <c r="B127" s="202"/>
      <c r="C127" s="203"/>
      <c r="D127" s="204" t="s">
        <v>77</v>
      </c>
      <c r="E127" s="216" t="s">
        <v>86</v>
      </c>
      <c r="F127" s="216" t="s">
        <v>458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SUM(P128:P140)</f>
        <v>0</v>
      </c>
      <c r="Q127" s="210"/>
      <c r="R127" s="211">
        <f>SUM(R128:R140)</f>
        <v>21.790800000000001</v>
      </c>
      <c r="S127" s="210"/>
      <c r="T127" s="212">
        <f>SUM(T128:T140)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86</v>
      </c>
      <c r="AY127" s="213" t="s">
        <v>136</v>
      </c>
      <c r="BK127" s="215">
        <f>SUM(BK128:BK140)</f>
        <v>0</v>
      </c>
    </row>
    <row r="128" s="2" customFormat="1" ht="33" customHeight="1">
      <c r="A128" s="37"/>
      <c r="B128" s="38"/>
      <c r="C128" s="218" t="s">
        <v>86</v>
      </c>
      <c r="D128" s="218" t="s">
        <v>138</v>
      </c>
      <c r="E128" s="219" t="s">
        <v>459</v>
      </c>
      <c r="F128" s="220" t="s">
        <v>460</v>
      </c>
      <c r="G128" s="221" t="s">
        <v>172</v>
      </c>
      <c r="H128" s="222">
        <v>60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43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142</v>
      </c>
      <c r="AT128" s="230" t="s">
        <v>138</v>
      </c>
      <c r="AU128" s="230" t="s">
        <v>88</v>
      </c>
      <c r="AY128" s="16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86</v>
      </c>
      <c r="BK128" s="231">
        <f>ROUND(I128*H128,2)</f>
        <v>0</v>
      </c>
      <c r="BL128" s="16" t="s">
        <v>142</v>
      </c>
      <c r="BM128" s="230" t="s">
        <v>461</v>
      </c>
    </row>
    <row r="129" s="2" customFormat="1" ht="33" customHeight="1">
      <c r="A129" s="37"/>
      <c r="B129" s="38"/>
      <c r="C129" s="218" t="s">
        <v>88</v>
      </c>
      <c r="D129" s="218" t="s">
        <v>138</v>
      </c>
      <c r="E129" s="219" t="s">
        <v>462</v>
      </c>
      <c r="F129" s="220" t="s">
        <v>463</v>
      </c>
      <c r="G129" s="221" t="s">
        <v>172</v>
      </c>
      <c r="H129" s="222">
        <v>60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43</v>
      </c>
      <c r="O129" s="90"/>
      <c r="P129" s="228">
        <f>O129*H129</f>
        <v>0</v>
      </c>
      <c r="Q129" s="228">
        <v>0.00018000000000000001</v>
      </c>
      <c r="R129" s="228">
        <f>Q129*H129</f>
        <v>0.010800000000000001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142</v>
      </c>
      <c r="AT129" s="230" t="s">
        <v>138</v>
      </c>
      <c r="AU129" s="230" t="s">
        <v>88</v>
      </c>
      <c r="AY129" s="16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86</v>
      </c>
      <c r="BK129" s="231">
        <f>ROUND(I129*H129,2)</f>
        <v>0</v>
      </c>
      <c r="BL129" s="16" t="s">
        <v>142</v>
      </c>
      <c r="BM129" s="230" t="s">
        <v>464</v>
      </c>
    </row>
    <row r="130" s="2" customFormat="1" ht="21.75" customHeight="1">
      <c r="A130" s="37"/>
      <c r="B130" s="38"/>
      <c r="C130" s="218" t="s">
        <v>149</v>
      </c>
      <c r="D130" s="218" t="s">
        <v>138</v>
      </c>
      <c r="E130" s="219" t="s">
        <v>158</v>
      </c>
      <c r="F130" s="220" t="s">
        <v>159</v>
      </c>
      <c r="G130" s="221" t="s">
        <v>141</v>
      </c>
      <c r="H130" s="222">
        <v>42.636000000000003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43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142</v>
      </c>
      <c r="AT130" s="230" t="s">
        <v>138</v>
      </c>
      <c r="AU130" s="230" t="s">
        <v>88</v>
      </c>
      <c r="AY130" s="16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86</v>
      </c>
      <c r="BK130" s="231">
        <f>ROUND(I130*H130,2)</f>
        <v>0</v>
      </c>
      <c r="BL130" s="16" t="s">
        <v>142</v>
      </c>
      <c r="BM130" s="230" t="s">
        <v>465</v>
      </c>
    </row>
    <row r="131" s="13" customFormat="1">
      <c r="A131" s="13"/>
      <c r="B131" s="232"/>
      <c r="C131" s="233"/>
      <c r="D131" s="234" t="s">
        <v>144</v>
      </c>
      <c r="E131" s="235" t="s">
        <v>1</v>
      </c>
      <c r="F131" s="236" t="s">
        <v>466</v>
      </c>
      <c r="G131" s="233"/>
      <c r="H131" s="237">
        <v>42.636000000000003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144</v>
      </c>
      <c r="AU131" s="243" t="s">
        <v>88</v>
      </c>
      <c r="AV131" s="13" t="s">
        <v>88</v>
      </c>
      <c r="AW131" s="13" t="s">
        <v>34</v>
      </c>
      <c r="AX131" s="13" t="s">
        <v>86</v>
      </c>
      <c r="AY131" s="243" t="s">
        <v>136</v>
      </c>
    </row>
    <row r="132" s="2" customFormat="1" ht="16.5" customHeight="1">
      <c r="A132" s="37"/>
      <c r="B132" s="38"/>
      <c r="C132" s="244" t="s">
        <v>142</v>
      </c>
      <c r="D132" s="244" t="s">
        <v>162</v>
      </c>
      <c r="E132" s="245" t="s">
        <v>467</v>
      </c>
      <c r="F132" s="246" t="s">
        <v>468</v>
      </c>
      <c r="G132" s="247" t="s">
        <v>165</v>
      </c>
      <c r="H132" s="248">
        <v>76.745000000000005</v>
      </c>
      <c r="I132" s="249"/>
      <c r="J132" s="250">
        <f>ROUND(I132*H132,2)</f>
        <v>0</v>
      </c>
      <c r="K132" s="251"/>
      <c r="L132" s="252"/>
      <c r="M132" s="253" t="s">
        <v>1</v>
      </c>
      <c r="N132" s="254" t="s">
        <v>43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166</v>
      </c>
      <c r="AT132" s="230" t="s">
        <v>162</v>
      </c>
      <c r="AU132" s="230" t="s">
        <v>88</v>
      </c>
      <c r="AY132" s="16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86</v>
      </c>
      <c r="BK132" s="231">
        <f>ROUND(I132*H132,2)</f>
        <v>0</v>
      </c>
      <c r="BL132" s="16" t="s">
        <v>142</v>
      </c>
      <c r="BM132" s="230" t="s">
        <v>469</v>
      </c>
    </row>
    <row r="133" s="13" customFormat="1">
      <c r="A133" s="13"/>
      <c r="B133" s="232"/>
      <c r="C133" s="233"/>
      <c r="D133" s="234" t="s">
        <v>144</v>
      </c>
      <c r="E133" s="233"/>
      <c r="F133" s="236" t="s">
        <v>470</v>
      </c>
      <c r="G133" s="233"/>
      <c r="H133" s="237">
        <v>76.745000000000005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144</v>
      </c>
      <c r="AU133" s="243" t="s">
        <v>88</v>
      </c>
      <c r="AV133" s="13" t="s">
        <v>88</v>
      </c>
      <c r="AW133" s="13" t="s">
        <v>4</v>
      </c>
      <c r="AX133" s="13" t="s">
        <v>86</v>
      </c>
      <c r="AY133" s="243" t="s">
        <v>136</v>
      </c>
    </row>
    <row r="134" s="2" customFormat="1" ht="21.75" customHeight="1">
      <c r="A134" s="37"/>
      <c r="B134" s="38"/>
      <c r="C134" s="218" t="s">
        <v>157</v>
      </c>
      <c r="D134" s="218" t="s">
        <v>138</v>
      </c>
      <c r="E134" s="219" t="s">
        <v>471</v>
      </c>
      <c r="F134" s="220" t="s">
        <v>472</v>
      </c>
      <c r="G134" s="221" t="s">
        <v>172</v>
      </c>
      <c r="H134" s="222">
        <v>60.5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43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142</v>
      </c>
      <c r="AT134" s="230" t="s">
        <v>138</v>
      </c>
      <c r="AU134" s="230" t="s">
        <v>88</v>
      </c>
      <c r="AY134" s="16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86</v>
      </c>
      <c r="BK134" s="231">
        <f>ROUND(I134*H134,2)</f>
        <v>0</v>
      </c>
      <c r="BL134" s="16" t="s">
        <v>142</v>
      </c>
      <c r="BM134" s="230" t="s">
        <v>473</v>
      </c>
    </row>
    <row r="135" s="13" customFormat="1">
      <c r="A135" s="13"/>
      <c r="B135" s="232"/>
      <c r="C135" s="233"/>
      <c r="D135" s="234" t="s">
        <v>144</v>
      </c>
      <c r="E135" s="235" t="s">
        <v>1</v>
      </c>
      <c r="F135" s="236" t="s">
        <v>474</v>
      </c>
      <c r="G135" s="233"/>
      <c r="H135" s="237">
        <v>32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144</v>
      </c>
      <c r="AU135" s="243" t="s">
        <v>88</v>
      </c>
      <c r="AV135" s="13" t="s">
        <v>88</v>
      </c>
      <c r="AW135" s="13" t="s">
        <v>34</v>
      </c>
      <c r="AX135" s="13" t="s">
        <v>78</v>
      </c>
      <c r="AY135" s="243" t="s">
        <v>136</v>
      </c>
    </row>
    <row r="136" s="13" customFormat="1">
      <c r="A136" s="13"/>
      <c r="B136" s="232"/>
      <c r="C136" s="233"/>
      <c r="D136" s="234" t="s">
        <v>144</v>
      </c>
      <c r="E136" s="235" t="s">
        <v>1</v>
      </c>
      <c r="F136" s="236" t="s">
        <v>475</v>
      </c>
      <c r="G136" s="233"/>
      <c r="H136" s="237">
        <v>28.5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144</v>
      </c>
      <c r="AU136" s="243" t="s">
        <v>88</v>
      </c>
      <c r="AV136" s="13" t="s">
        <v>88</v>
      </c>
      <c r="AW136" s="13" t="s">
        <v>34</v>
      </c>
      <c r="AX136" s="13" t="s">
        <v>78</v>
      </c>
      <c r="AY136" s="243" t="s">
        <v>136</v>
      </c>
    </row>
    <row r="137" s="14" customFormat="1">
      <c r="A137" s="14"/>
      <c r="B137" s="255"/>
      <c r="C137" s="256"/>
      <c r="D137" s="234" t="s">
        <v>144</v>
      </c>
      <c r="E137" s="257" t="s">
        <v>1</v>
      </c>
      <c r="F137" s="258" t="s">
        <v>208</v>
      </c>
      <c r="G137" s="256"/>
      <c r="H137" s="259">
        <v>60.5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144</v>
      </c>
      <c r="AU137" s="265" t="s">
        <v>88</v>
      </c>
      <c r="AV137" s="14" t="s">
        <v>142</v>
      </c>
      <c r="AW137" s="14" t="s">
        <v>34</v>
      </c>
      <c r="AX137" s="14" t="s">
        <v>86</v>
      </c>
      <c r="AY137" s="265" t="s">
        <v>136</v>
      </c>
    </row>
    <row r="138" s="2" customFormat="1" ht="16.5" customHeight="1">
      <c r="A138" s="37"/>
      <c r="B138" s="38"/>
      <c r="C138" s="244" t="s">
        <v>161</v>
      </c>
      <c r="D138" s="244" t="s">
        <v>162</v>
      </c>
      <c r="E138" s="245" t="s">
        <v>163</v>
      </c>
      <c r="F138" s="246" t="s">
        <v>164</v>
      </c>
      <c r="G138" s="247" t="s">
        <v>165</v>
      </c>
      <c r="H138" s="248">
        <v>21.780000000000001</v>
      </c>
      <c r="I138" s="249"/>
      <c r="J138" s="250">
        <f>ROUND(I138*H138,2)</f>
        <v>0</v>
      </c>
      <c r="K138" s="251"/>
      <c r="L138" s="252"/>
      <c r="M138" s="253" t="s">
        <v>1</v>
      </c>
      <c r="N138" s="254" t="s">
        <v>43</v>
      </c>
      <c r="O138" s="90"/>
      <c r="P138" s="228">
        <f>O138*H138</f>
        <v>0</v>
      </c>
      <c r="Q138" s="228">
        <v>1</v>
      </c>
      <c r="R138" s="228">
        <f>Q138*H138</f>
        <v>21.780000000000001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166</v>
      </c>
      <c r="AT138" s="230" t="s">
        <v>162</v>
      </c>
      <c r="AU138" s="230" t="s">
        <v>88</v>
      </c>
      <c r="AY138" s="16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86</v>
      </c>
      <c r="BK138" s="231">
        <f>ROUND(I138*H138,2)</f>
        <v>0</v>
      </c>
      <c r="BL138" s="16" t="s">
        <v>142</v>
      </c>
      <c r="BM138" s="230" t="s">
        <v>476</v>
      </c>
    </row>
    <row r="139" s="13" customFormat="1">
      <c r="A139" s="13"/>
      <c r="B139" s="232"/>
      <c r="C139" s="233"/>
      <c r="D139" s="234" t="s">
        <v>144</v>
      </c>
      <c r="E139" s="235" t="s">
        <v>1</v>
      </c>
      <c r="F139" s="236" t="s">
        <v>477</v>
      </c>
      <c r="G139" s="233"/>
      <c r="H139" s="237">
        <v>21.780000000000001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144</v>
      </c>
      <c r="AU139" s="243" t="s">
        <v>88</v>
      </c>
      <c r="AV139" s="13" t="s">
        <v>88</v>
      </c>
      <c r="AW139" s="13" t="s">
        <v>34</v>
      </c>
      <c r="AX139" s="13" t="s">
        <v>86</v>
      </c>
      <c r="AY139" s="243" t="s">
        <v>136</v>
      </c>
    </row>
    <row r="140" s="2" customFormat="1" ht="21.75" customHeight="1">
      <c r="A140" s="37"/>
      <c r="B140" s="38"/>
      <c r="C140" s="218" t="s">
        <v>169</v>
      </c>
      <c r="D140" s="218" t="s">
        <v>138</v>
      </c>
      <c r="E140" s="219" t="s">
        <v>478</v>
      </c>
      <c r="F140" s="220" t="s">
        <v>479</v>
      </c>
      <c r="G140" s="221" t="s">
        <v>172</v>
      </c>
      <c r="H140" s="222">
        <v>60.5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43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142</v>
      </c>
      <c r="AT140" s="230" t="s">
        <v>138</v>
      </c>
      <c r="AU140" s="230" t="s">
        <v>88</v>
      </c>
      <c r="AY140" s="16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86</v>
      </c>
      <c r="BK140" s="231">
        <f>ROUND(I140*H140,2)</f>
        <v>0</v>
      </c>
      <c r="BL140" s="16" t="s">
        <v>142</v>
      </c>
      <c r="BM140" s="230" t="s">
        <v>480</v>
      </c>
    </row>
    <row r="141" s="12" customFormat="1" ht="22.8" customHeight="1">
      <c r="A141" s="12"/>
      <c r="B141" s="202"/>
      <c r="C141" s="203"/>
      <c r="D141" s="204" t="s">
        <v>77</v>
      </c>
      <c r="E141" s="216" t="s">
        <v>174</v>
      </c>
      <c r="F141" s="216" t="s">
        <v>175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SUM(P142:P154)</f>
        <v>0</v>
      </c>
      <c r="Q141" s="210"/>
      <c r="R141" s="211">
        <f>SUM(R142:R154)</f>
        <v>0.0084000000000000012</v>
      </c>
      <c r="S141" s="210"/>
      <c r="T141" s="212">
        <f>SUM(T142:T154)</f>
        <v>139.8296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86</v>
      </c>
      <c r="AT141" s="214" t="s">
        <v>77</v>
      </c>
      <c r="AU141" s="214" t="s">
        <v>86</v>
      </c>
      <c r="AY141" s="213" t="s">
        <v>136</v>
      </c>
      <c r="BK141" s="215">
        <f>SUM(BK142:BK154)</f>
        <v>0</v>
      </c>
    </row>
    <row r="142" s="2" customFormat="1" ht="21.75" customHeight="1">
      <c r="A142" s="37"/>
      <c r="B142" s="38"/>
      <c r="C142" s="218" t="s">
        <v>166</v>
      </c>
      <c r="D142" s="218" t="s">
        <v>138</v>
      </c>
      <c r="E142" s="219" t="s">
        <v>176</v>
      </c>
      <c r="F142" s="220" t="s">
        <v>177</v>
      </c>
      <c r="G142" s="221" t="s">
        <v>178</v>
      </c>
      <c r="H142" s="222">
        <v>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43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142</v>
      </c>
      <c r="AT142" s="230" t="s">
        <v>138</v>
      </c>
      <c r="AU142" s="230" t="s">
        <v>88</v>
      </c>
      <c r="AY142" s="16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86</v>
      </c>
      <c r="BK142" s="231">
        <f>ROUND(I142*H142,2)</f>
        <v>0</v>
      </c>
      <c r="BL142" s="16" t="s">
        <v>142</v>
      </c>
      <c r="BM142" s="230" t="s">
        <v>481</v>
      </c>
    </row>
    <row r="143" s="2" customFormat="1" ht="44.25" customHeight="1">
      <c r="A143" s="37"/>
      <c r="B143" s="38"/>
      <c r="C143" s="218" t="s">
        <v>174</v>
      </c>
      <c r="D143" s="218" t="s">
        <v>138</v>
      </c>
      <c r="E143" s="219" t="s">
        <v>482</v>
      </c>
      <c r="F143" s="220" t="s">
        <v>483</v>
      </c>
      <c r="G143" s="221" t="s">
        <v>178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43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142</v>
      </c>
      <c r="AT143" s="230" t="s">
        <v>138</v>
      </c>
      <c r="AU143" s="230" t="s">
        <v>88</v>
      </c>
      <c r="AY143" s="16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86</v>
      </c>
      <c r="BK143" s="231">
        <f>ROUND(I143*H143,2)</f>
        <v>0</v>
      </c>
      <c r="BL143" s="16" t="s">
        <v>142</v>
      </c>
      <c r="BM143" s="230" t="s">
        <v>484</v>
      </c>
    </row>
    <row r="144" s="2" customFormat="1" ht="21.75" customHeight="1">
      <c r="A144" s="37"/>
      <c r="B144" s="38"/>
      <c r="C144" s="218" t="s">
        <v>183</v>
      </c>
      <c r="D144" s="218" t="s">
        <v>138</v>
      </c>
      <c r="E144" s="219" t="s">
        <v>485</v>
      </c>
      <c r="F144" s="220" t="s">
        <v>486</v>
      </c>
      <c r="G144" s="221" t="s">
        <v>172</v>
      </c>
      <c r="H144" s="222">
        <v>42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43</v>
      </c>
      <c r="O144" s="90"/>
      <c r="P144" s="228">
        <f>O144*H144</f>
        <v>0</v>
      </c>
      <c r="Q144" s="228">
        <v>0.00020000000000000001</v>
      </c>
      <c r="R144" s="228">
        <f>Q144*H144</f>
        <v>0.0084000000000000012</v>
      </c>
      <c r="S144" s="228">
        <v>0.017780000000000001</v>
      </c>
      <c r="T144" s="229">
        <f>S144*H144</f>
        <v>0.74675999999999998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214</v>
      </c>
      <c r="AT144" s="230" t="s">
        <v>138</v>
      </c>
      <c r="AU144" s="230" t="s">
        <v>88</v>
      </c>
      <c r="AY144" s="16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86</v>
      </c>
      <c r="BK144" s="231">
        <f>ROUND(I144*H144,2)</f>
        <v>0</v>
      </c>
      <c r="BL144" s="16" t="s">
        <v>214</v>
      </c>
      <c r="BM144" s="230" t="s">
        <v>487</v>
      </c>
    </row>
    <row r="145" s="2" customFormat="1" ht="44.25" customHeight="1">
      <c r="A145" s="37"/>
      <c r="B145" s="38"/>
      <c r="C145" s="218" t="s">
        <v>188</v>
      </c>
      <c r="D145" s="218" t="s">
        <v>138</v>
      </c>
      <c r="E145" s="219" t="s">
        <v>488</v>
      </c>
      <c r="F145" s="220" t="s">
        <v>489</v>
      </c>
      <c r="G145" s="221" t="s">
        <v>365</v>
      </c>
      <c r="H145" s="222">
        <v>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43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214</v>
      </c>
      <c r="AT145" s="230" t="s">
        <v>138</v>
      </c>
      <c r="AU145" s="230" t="s">
        <v>88</v>
      </c>
      <c r="AY145" s="16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86</v>
      </c>
      <c r="BK145" s="231">
        <f>ROUND(I145*H145,2)</f>
        <v>0</v>
      </c>
      <c r="BL145" s="16" t="s">
        <v>214</v>
      </c>
      <c r="BM145" s="230" t="s">
        <v>490</v>
      </c>
    </row>
    <row r="146" s="2" customFormat="1" ht="21.75" customHeight="1">
      <c r="A146" s="37"/>
      <c r="B146" s="38"/>
      <c r="C146" s="218" t="s">
        <v>193</v>
      </c>
      <c r="D146" s="218" t="s">
        <v>138</v>
      </c>
      <c r="E146" s="219" t="s">
        <v>491</v>
      </c>
      <c r="F146" s="220" t="s">
        <v>492</v>
      </c>
      <c r="G146" s="221" t="s">
        <v>141</v>
      </c>
      <c r="H146" s="222">
        <v>108.8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43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0.65000000000000002</v>
      </c>
      <c r="T146" s="229">
        <f>S146*H146</f>
        <v>70.719999999999999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142</v>
      </c>
      <c r="AT146" s="230" t="s">
        <v>138</v>
      </c>
      <c r="AU146" s="230" t="s">
        <v>88</v>
      </c>
      <c r="AY146" s="16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86</v>
      </c>
      <c r="BK146" s="231">
        <f>ROUND(I146*H146,2)</f>
        <v>0</v>
      </c>
      <c r="BL146" s="16" t="s">
        <v>142</v>
      </c>
      <c r="BM146" s="230" t="s">
        <v>493</v>
      </c>
    </row>
    <row r="147" s="13" customFormat="1">
      <c r="A147" s="13"/>
      <c r="B147" s="232"/>
      <c r="C147" s="233"/>
      <c r="D147" s="234" t="s">
        <v>144</v>
      </c>
      <c r="E147" s="235" t="s">
        <v>1</v>
      </c>
      <c r="F147" s="236" t="s">
        <v>494</v>
      </c>
      <c r="G147" s="233"/>
      <c r="H147" s="237">
        <v>108.8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144</v>
      </c>
      <c r="AU147" s="243" t="s">
        <v>88</v>
      </c>
      <c r="AV147" s="13" t="s">
        <v>88</v>
      </c>
      <c r="AW147" s="13" t="s">
        <v>34</v>
      </c>
      <c r="AX147" s="13" t="s">
        <v>86</v>
      </c>
      <c r="AY147" s="243" t="s">
        <v>136</v>
      </c>
    </row>
    <row r="148" s="2" customFormat="1" ht="16.5" customHeight="1">
      <c r="A148" s="37"/>
      <c r="B148" s="38"/>
      <c r="C148" s="218" t="s">
        <v>197</v>
      </c>
      <c r="D148" s="218" t="s">
        <v>138</v>
      </c>
      <c r="E148" s="219" t="s">
        <v>495</v>
      </c>
      <c r="F148" s="220" t="s">
        <v>496</v>
      </c>
      <c r="G148" s="221" t="s">
        <v>141</v>
      </c>
      <c r="H148" s="222">
        <v>14.949999999999999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43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2.2000000000000002</v>
      </c>
      <c r="T148" s="229">
        <f>S148*H148</f>
        <v>32.890000000000001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142</v>
      </c>
      <c r="AT148" s="230" t="s">
        <v>138</v>
      </c>
      <c r="AU148" s="230" t="s">
        <v>88</v>
      </c>
      <c r="AY148" s="16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86</v>
      </c>
      <c r="BK148" s="231">
        <f>ROUND(I148*H148,2)</f>
        <v>0</v>
      </c>
      <c r="BL148" s="16" t="s">
        <v>142</v>
      </c>
      <c r="BM148" s="230" t="s">
        <v>497</v>
      </c>
    </row>
    <row r="149" s="13" customFormat="1">
      <c r="A149" s="13"/>
      <c r="B149" s="232"/>
      <c r="C149" s="233"/>
      <c r="D149" s="234" t="s">
        <v>144</v>
      </c>
      <c r="E149" s="235" t="s">
        <v>1</v>
      </c>
      <c r="F149" s="236" t="s">
        <v>498</v>
      </c>
      <c r="G149" s="233"/>
      <c r="H149" s="237">
        <v>6.4000000000000004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144</v>
      </c>
      <c r="AU149" s="243" t="s">
        <v>88</v>
      </c>
      <c r="AV149" s="13" t="s">
        <v>88</v>
      </c>
      <c r="AW149" s="13" t="s">
        <v>34</v>
      </c>
      <c r="AX149" s="13" t="s">
        <v>78</v>
      </c>
      <c r="AY149" s="243" t="s">
        <v>136</v>
      </c>
    </row>
    <row r="150" s="13" customFormat="1">
      <c r="A150" s="13"/>
      <c r="B150" s="232"/>
      <c r="C150" s="233"/>
      <c r="D150" s="234" t="s">
        <v>144</v>
      </c>
      <c r="E150" s="235" t="s">
        <v>1</v>
      </c>
      <c r="F150" s="236" t="s">
        <v>499</v>
      </c>
      <c r="G150" s="233"/>
      <c r="H150" s="237">
        <v>8.5500000000000007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144</v>
      </c>
      <c r="AU150" s="243" t="s">
        <v>88</v>
      </c>
      <c r="AV150" s="13" t="s">
        <v>88</v>
      </c>
      <c r="AW150" s="13" t="s">
        <v>34</v>
      </c>
      <c r="AX150" s="13" t="s">
        <v>78</v>
      </c>
      <c r="AY150" s="243" t="s">
        <v>136</v>
      </c>
    </row>
    <row r="151" s="14" customFormat="1">
      <c r="A151" s="14"/>
      <c r="B151" s="255"/>
      <c r="C151" s="256"/>
      <c r="D151" s="234" t="s">
        <v>144</v>
      </c>
      <c r="E151" s="257" t="s">
        <v>1</v>
      </c>
      <c r="F151" s="258" t="s">
        <v>208</v>
      </c>
      <c r="G151" s="256"/>
      <c r="H151" s="259">
        <v>14.949999999999999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144</v>
      </c>
      <c r="AU151" s="265" t="s">
        <v>88</v>
      </c>
      <c r="AV151" s="14" t="s">
        <v>142</v>
      </c>
      <c r="AW151" s="14" t="s">
        <v>34</v>
      </c>
      <c r="AX151" s="14" t="s">
        <v>86</v>
      </c>
      <c r="AY151" s="265" t="s">
        <v>136</v>
      </c>
    </row>
    <row r="152" s="2" customFormat="1" ht="33" customHeight="1">
      <c r="A152" s="37"/>
      <c r="B152" s="38"/>
      <c r="C152" s="218" t="s">
        <v>201</v>
      </c>
      <c r="D152" s="218" t="s">
        <v>138</v>
      </c>
      <c r="E152" s="219" t="s">
        <v>500</v>
      </c>
      <c r="F152" s="220" t="s">
        <v>501</v>
      </c>
      <c r="G152" s="221" t="s">
        <v>141</v>
      </c>
      <c r="H152" s="222">
        <v>45.478000000000002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43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0.78000000000000003</v>
      </c>
      <c r="T152" s="229">
        <f>S152*H152</f>
        <v>35.472840000000005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142</v>
      </c>
      <c r="AT152" s="230" t="s">
        <v>138</v>
      </c>
      <c r="AU152" s="230" t="s">
        <v>88</v>
      </c>
      <c r="AY152" s="16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86</v>
      </c>
      <c r="BK152" s="231">
        <f>ROUND(I152*H152,2)</f>
        <v>0</v>
      </c>
      <c r="BL152" s="16" t="s">
        <v>142</v>
      </c>
      <c r="BM152" s="230" t="s">
        <v>502</v>
      </c>
    </row>
    <row r="153" s="13" customFormat="1">
      <c r="A153" s="13"/>
      <c r="B153" s="232"/>
      <c r="C153" s="233"/>
      <c r="D153" s="234" t="s">
        <v>144</v>
      </c>
      <c r="E153" s="235" t="s">
        <v>1</v>
      </c>
      <c r="F153" s="236" t="s">
        <v>503</v>
      </c>
      <c r="G153" s="233"/>
      <c r="H153" s="237">
        <v>45.478000000000002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144</v>
      </c>
      <c r="AU153" s="243" t="s">
        <v>88</v>
      </c>
      <c r="AV153" s="13" t="s">
        <v>88</v>
      </c>
      <c r="AW153" s="13" t="s">
        <v>34</v>
      </c>
      <c r="AX153" s="13" t="s">
        <v>86</v>
      </c>
      <c r="AY153" s="243" t="s">
        <v>136</v>
      </c>
    </row>
    <row r="154" s="2" customFormat="1" ht="21.75" customHeight="1">
      <c r="A154" s="37"/>
      <c r="B154" s="38"/>
      <c r="C154" s="218" t="s">
        <v>8</v>
      </c>
      <c r="D154" s="218" t="s">
        <v>138</v>
      </c>
      <c r="E154" s="219" t="s">
        <v>504</v>
      </c>
      <c r="F154" s="220" t="s">
        <v>505</v>
      </c>
      <c r="G154" s="221" t="s">
        <v>141</v>
      </c>
      <c r="H154" s="222">
        <v>20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43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142</v>
      </c>
      <c r="AT154" s="230" t="s">
        <v>138</v>
      </c>
      <c r="AU154" s="230" t="s">
        <v>88</v>
      </c>
      <c r="AY154" s="16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86</v>
      </c>
      <c r="BK154" s="231">
        <f>ROUND(I154*H154,2)</f>
        <v>0</v>
      </c>
      <c r="BL154" s="16" t="s">
        <v>142</v>
      </c>
      <c r="BM154" s="230" t="s">
        <v>506</v>
      </c>
    </row>
    <row r="155" s="12" customFormat="1" ht="22.8" customHeight="1">
      <c r="A155" s="12"/>
      <c r="B155" s="202"/>
      <c r="C155" s="203"/>
      <c r="D155" s="204" t="s">
        <v>77</v>
      </c>
      <c r="E155" s="216" t="s">
        <v>209</v>
      </c>
      <c r="F155" s="216" t="s">
        <v>210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SUM(P156:P169)</f>
        <v>0</v>
      </c>
      <c r="Q155" s="210"/>
      <c r="R155" s="211">
        <f>SUM(R156:R169)</f>
        <v>0.0041085000000000002</v>
      </c>
      <c r="S155" s="210"/>
      <c r="T155" s="212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86</v>
      </c>
      <c r="AT155" s="214" t="s">
        <v>77</v>
      </c>
      <c r="AU155" s="214" t="s">
        <v>86</v>
      </c>
      <c r="AY155" s="213" t="s">
        <v>136</v>
      </c>
      <c r="BK155" s="215">
        <f>SUM(BK156:BK169)</f>
        <v>0</v>
      </c>
    </row>
    <row r="156" s="2" customFormat="1" ht="16.5" customHeight="1">
      <c r="A156" s="37"/>
      <c r="B156" s="38"/>
      <c r="C156" s="218" t="s">
        <v>214</v>
      </c>
      <c r="D156" s="218" t="s">
        <v>138</v>
      </c>
      <c r="E156" s="219" t="s">
        <v>211</v>
      </c>
      <c r="F156" s="220" t="s">
        <v>212</v>
      </c>
      <c r="G156" s="221" t="s">
        <v>165</v>
      </c>
      <c r="H156" s="222">
        <v>139.83000000000001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43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142</v>
      </c>
      <c r="AT156" s="230" t="s">
        <v>138</v>
      </c>
      <c r="AU156" s="230" t="s">
        <v>88</v>
      </c>
      <c r="AY156" s="16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86</v>
      </c>
      <c r="BK156" s="231">
        <f>ROUND(I156*H156,2)</f>
        <v>0</v>
      </c>
      <c r="BL156" s="16" t="s">
        <v>142</v>
      </c>
      <c r="BM156" s="230" t="s">
        <v>507</v>
      </c>
    </row>
    <row r="157" s="2" customFormat="1" ht="21.75" customHeight="1">
      <c r="A157" s="37"/>
      <c r="B157" s="38"/>
      <c r="C157" s="218" t="s">
        <v>218</v>
      </c>
      <c r="D157" s="218" t="s">
        <v>138</v>
      </c>
      <c r="E157" s="219" t="s">
        <v>508</v>
      </c>
      <c r="F157" s="220" t="s">
        <v>509</v>
      </c>
      <c r="G157" s="221" t="s">
        <v>165</v>
      </c>
      <c r="H157" s="222">
        <v>0.747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43</v>
      </c>
      <c r="O157" s="90"/>
      <c r="P157" s="228">
        <f>O157*H157</f>
        <v>0</v>
      </c>
      <c r="Q157" s="228">
        <v>0.0054999999999999997</v>
      </c>
      <c r="R157" s="228">
        <f>Q157*H157</f>
        <v>0.0041085000000000002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142</v>
      </c>
      <c r="AT157" s="230" t="s">
        <v>138</v>
      </c>
      <c r="AU157" s="230" t="s">
        <v>88</v>
      </c>
      <c r="AY157" s="16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86</v>
      </c>
      <c r="BK157" s="231">
        <f>ROUND(I157*H157,2)</f>
        <v>0</v>
      </c>
      <c r="BL157" s="16" t="s">
        <v>142</v>
      </c>
      <c r="BM157" s="230" t="s">
        <v>510</v>
      </c>
    </row>
    <row r="158" s="2" customFormat="1" ht="21.75" customHeight="1">
      <c r="A158" s="37"/>
      <c r="B158" s="38"/>
      <c r="C158" s="218" t="s">
        <v>223</v>
      </c>
      <c r="D158" s="218" t="s">
        <v>138</v>
      </c>
      <c r="E158" s="219" t="s">
        <v>215</v>
      </c>
      <c r="F158" s="220" t="s">
        <v>216</v>
      </c>
      <c r="G158" s="221" t="s">
        <v>165</v>
      </c>
      <c r="H158" s="222">
        <v>139.83000000000001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43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142</v>
      </c>
      <c r="AT158" s="230" t="s">
        <v>138</v>
      </c>
      <c r="AU158" s="230" t="s">
        <v>88</v>
      </c>
      <c r="AY158" s="16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86</v>
      </c>
      <c r="BK158" s="231">
        <f>ROUND(I158*H158,2)</f>
        <v>0</v>
      </c>
      <c r="BL158" s="16" t="s">
        <v>142</v>
      </c>
      <c r="BM158" s="230" t="s">
        <v>511</v>
      </c>
    </row>
    <row r="159" s="2" customFormat="1" ht="21.75" customHeight="1">
      <c r="A159" s="37"/>
      <c r="B159" s="38"/>
      <c r="C159" s="218" t="s">
        <v>227</v>
      </c>
      <c r="D159" s="218" t="s">
        <v>138</v>
      </c>
      <c r="E159" s="219" t="s">
        <v>219</v>
      </c>
      <c r="F159" s="220" t="s">
        <v>220</v>
      </c>
      <c r="G159" s="221" t="s">
        <v>165</v>
      </c>
      <c r="H159" s="222">
        <v>2656.77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43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142</v>
      </c>
      <c r="AT159" s="230" t="s">
        <v>138</v>
      </c>
      <c r="AU159" s="230" t="s">
        <v>88</v>
      </c>
      <c r="AY159" s="16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86</v>
      </c>
      <c r="BK159" s="231">
        <f>ROUND(I159*H159,2)</f>
        <v>0</v>
      </c>
      <c r="BL159" s="16" t="s">
        <v>142</v>
      </c>
      <c r="BM159" s="230" t="s">
        <v>512</v>
      </c>
    </row>
    <row r="160" s="13" customFormat="1">
      <c r="A160" s="13"/>
      <c r="B160" s="232"/>
      <c r="C160" s="233"/>
      <c r="D160" s="234" t="s">
        <v>144</v>
      </c>
      <c r="E160" s="233"/>
      <c r="F160" s="236" t="s">
        <v>513</v>
      </c>
      <c r="G160" s="233"/>
      <c r="H160" s="237">
        <v>2656.77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144</v>
      </c>
      <c r="AU160" s="243" t="s">
        <v>88</v>
      </c>
      <c r="AV160" s="13" t="s">
        <v>88</v>
      </c>
      <c r="AW160" s="13" t="s">
        <v>4</v>
      </c>
      <c r="AX160" s="13" t="s">
        <v>86</v>
      </c>
      <c r="AY160" s="243" t="s">
        <v>136</v>
      </c>
    </row>
    <row r="161" s="2" customFormat="1" ht="16.5" customHeight="1">
      <c r="A161" s="37"/>
      <c r="B161" s="38"/>
      <c r="C161" s="218" t="s">
        <v>233</v>
      </c>
      <c r="D161" s="218" t="s">
        <v>138</v>
      </c>
      <c r="E161" s="219" t="s">
        <v>224</v>
      </c>
      <c r="F161" s="220" t="s">
        <v>225</v>
      </c>
      <c r="G161" s="221" t="s">
        <v>165</v>
      </c>
      <c r="H161" s="222">
        <v>139.83000000000001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43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142</v>
      </c>
      <c r="AT161" s="230" t="s">
        <v>138</v>
      </c>
      <c r="AU161" s="230" t="s">
        <v>88</v>
      </c>
      <c r="AY161" s="16" t="s">
        <v>136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86</v>
      </c>
      <c r="BK161" s="231">
        <f>ROUND(I161*H161,2)</f>
        <v>0</v>
      </c>
      <c r="BL161" s="16" t="s">
        <v>142</v>
      </c>
      <c r="BM161" s="230" t="s">
        <v>514</v>
      </c>
    </row>
    <row r="162" s="2" customFormat="1" ht="44.25" customHeight="1">
      <c r="A162" s="37"/>
      <c r="B162" s="38"/>
      <c r="C162" s="218" t="s">
        <v>7</v>
      </c>
      <c r="D162" s="218" t="s">
        <v>138</v>
      </c>
      <c r="E162" s="219" t="s">
        <v>515</v>
      </c>
      <c r="F162" s="220" t="s">
        <v>516</v>
      </c>
      <c r="G162" s="221" t="s">
        <v>165</v>
      </c>
      <c r="H162" s="222">
        <v>118.856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43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142</v>
      </c>
      <c r="AT162" s="230" t="s">
        <v>138</v>
      </c>
      <c r="AU162" s="230" t="s">
        <v>88</v>
      </c>
      <c r="AY162" s="16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86</v>
      </c>
      <c r="BK162" s="231">
        <f>ROUND(I162*H162,2)</f>
        <v>0</v>
      </c>
      <c r="BL162" s="16" t="s">
        <v>142</v>
      </c>
      <c r="BM162" s="230" t="s">
        <v>517</v>
      </c>
    </row>
    <row r="163" s="13" customFormat="1">
      <c r="A163" s="13"/>
      <c r="B163" s="232"/>
      <c r="C163" s="233"/>
      <c r="D163" s="234" t="s">
        <v>144</v>
      </c>
      <c r="E163" s="235" t="s">
        <v>1</v>
      </c>
      <c r="F163" s="236" t="s">
        <v>518</v>
      </c>
      <c r="G163" s="233"/>
      <c r="H163" s="237">
        <v>118.856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144</v>
      </c>
      <c r="AU163" s="243" t="s">
        <v>88</v>
      </c>
      <c r="AV163" s="13" t="s">
        <v>88</v>
      </c>
      <c r="AW163" s="13" t="s">
        <v>34</v>
      </c>
      <c r="AX163" s="13" t="s">
        <v>86</v>
      </c>
      <c r="AY163" s="243" t="s">
        <v>136</v>
      </c>
    </row>
    <row r="164" s="2" customFormat="1" ht="33" customHeight="1">
      <c r="A164" s="37"/>
      <c r="B164" s="38"/>
      <c r="C164" s="218" t="s">
        <v>240</v>
      </c>
      <c r="D164" s="218" t="s">
        <v>138</v>
      </c>
      <c r="E164" s="219" t="s">
        <v>519</v>
      </c>
      <c r="F164" s="220" t="s">
        <v>520</v>
      </c>
      <c r="G164" s="221" t="s">
        <v>165</v>
      </c>
      <c r="H164" s="222">
        <v>3.875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43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142</v>
      </c>
      <c r="AT164" s="230" t="s">
        <v>138</v>
      </c>
      <c r="AU164" s="230" t="s">
        <v>88</v>
      </c>
      <c r="AY164" s="16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86</v>
      </c>
      <c r="BK164" s="231">
        <f>ROUND(I164*H164,2)</f>
        <v>0</v>
      </c>
      <c r="BL164" s="16" t="s">
        <v>142</v>
      </c>
      <c r="BM164" s="230" t="s">
        <v>521</v>
      </c>
    </row>
    <row r="165" s="13" customFormat="1">
      <c r="A165" s="13"/>
      <c r="B165" s="232"/>
      <c r="C165" s="233"/>
      <c r="D165" s="234" t="s">
        <v>144</v>
      </c>
      <c r="E165" s="235" t="s">
        <v>1</v>
      </c>
      <c r="F165" s="236" t="s">
        <v>522</v>
      </c>
      <c r="G165" s="233"/>
      <c r="H165" s="237">
        <v>3.875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144</v>
      </c>
      <c r="AU165" s="243" t="s">
        <v>88</v>
      </c>
      <c r="AV165" s="13" t="s">
        <v>88</v>
      </c>
      <c r="AW165" s="13" t="s">
        <v>34</v>
      </c>
      <c r="AX165" s="13" t="s">
        <v>86</v>
      </c>
      <c r="AY165" s="243" t="s">
        <v>136</v>
      </c>
    </row>
    <row r="166" s="2" customFormat="1" ht="33" customHeight="1">
      <c r="A166" s="37"/>
      <c r="B166" s="38"/>
      <c r="C166" s="218" t="s">
        <v>244</v>
      </c>
      <c r="D166" s="218" t="s">
        <v>138</v>
      </c>
      <c r="E166" s="219" t="s">
        <v>234</v>
      </c>
      <c r="F166" s="220" t="s">
        <v>235</v>
      </c>
      <c r="G166" s="221" t="s">
        <v>165</v>
      </c>
      <c r="H166" s="222">
        <v>13.983000000000001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43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142</v>
      </c>
      <c r="AT166" s="230" t="s">
        <v>138</v>
      </c>
      <c r="AU166" s="230" t="s">
        <v>88</v>
      </c>
      <c r="AY166" s="16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86</v>
      </c>
      <c r="BK166" s="231">
        <f>ROUND(I166*H166,2)</f>
        <v>0</v>
      </c>
      <c r="BL166" s="16" t="s">
        <v>142</v>
      </c>
      <c r="BM166" s="230" t="s">
        <v>523</v>
      </c>
    </row>
    <row r="167" s="13" customFormat="1">
      <c r="A167" s="13"/>
      <c r="B167" s="232"/>
      <c r="C167" s="233"/>
      <c r="D167" s="234" t="s">
        <v>144</v>
      </c>
      <c r="E167" s="235" t="s">
        <v>1</v>
      </c>
      <c r="F167" s="236" t="s">
        <v>524</v>
      </c>
      <c r="G167" s="233"/>
      <c r="H167" s="237">
        <v>13.983000000000001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144</v>
      </c>
      <c r="AU167" s="243" t="s">
        <v>88</v>
      </c>
      <c r="AV167" s="13" t="s">
        <v>88</v>
      </c>
      <c r="AW167" s="13" t="s">
        <v>34</v>
      </c>
      <c r="AX167" s="13" t="s">
        <v>86</v>
      </c>
      <c r="AY167" s="243" t="s">
        <v>136</v>
      </c>
    </row>
    <row r="168" s="2" customFormat="1" ht="33" customHeight="1">
      <c r="A168" s="37"/>
      <c r="B168" s="38"/>
      <c r="C168" s="218" t="s">
        <v>248</v>
      </c>
      <c r="D168" s="218" t="s">
        <v>138</v>
      </c>
      <c r="E168" s="219" t="s">
        <v>525</v>
      </c>
      <c r="F168" s="220" t="s">
        <v>526</v>
      </c>
      <c r="G168" s="221" t="s">
        <v>165</v>
      </c>
      <c r="H168" s="222">
        <v>0.747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43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142</v>
      </c>
      <c r="AT168" s="230" t="s">
        <v>138</v>
      </c>
      <c r="AU168" s="230" t="s">
        <v>88</v>
      </c>
      <c r="AY168" s="16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86</v>
      </c>
      <c r="BK168" s="231">
        <f>ROUND(I168*H168,2)</f>
        <v>0</v>
      </c>
      <c r="BL168" s="16" t="s">
        <v>142</v>
      </c>
      <c r="BM168" s="230" t="s">
        <v>527</v>
      </c>
    </row>
    <row r="169" s="2" customFormat="1" ht="33" customHeight="1">
      <c r="A169" s="37"/>
      <c r="B169" s="38"/>
      <c r="C169" s="218" t="s">
        <v>262</v>
      </c>
      <c r="D169" s="218" t="s">
        <v>138</v>
      </c>
      <c r="E169" s="219" t="s">
        <v>528</v>
      </c>
      <c r="F169" s="220" t="s">
        <v>529</v>
      </c>
      <c r="G169" s="221" t="s">
        <v>165</v>
      </c>
      <c r="H169" s="222">
        <v>2.3690000000000002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43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142</v>
      </c>
      <c r="AT169" s="230" t="s">
        <v>138</v>
      </c>
      <c r="AU169" s="230" t="s">
        <v>88</v>
      </c>
      <c r="AY169" s="16" t="s">
        <v>136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86</v>
      </c>
      <c r="BK169" s="231">
        <f>ROUND(I169*H169,2)</f>
        <v>0</v>
      </c>
      <c r="BL169" s="16" t="s">
        <v>142</v>
      </c>
      <c r="BM169" s="230" t="s">
        <v>530</v>
      </c>
    </row>
    <row r="170" s="12" customFormat="1" ht="22.8" customHeight="1">
      <c r="A170" s="12"/>
      <c r="B170" s="202"/>
      <c r="C170" s="203"/>
      <c r="D170" s="204" t="s">
        <v>77</v>
      </c>
      <c r="E170" s="216" t="s">
        <v>531</v>
      </c>
      <c r="F170" s="216" t="s">
        <v>532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P171</f>
        <v>0</v>
      </c>
      <c r="Q170" s="210"/>
      <c r="R170" s="211">
        <f>R171</f>
        <v>0</v>
      </c>
      <c r="S170" s="210"/>
      <c r="T170" s="212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86</v>
      </c>
      <c r="AT170" s="214" t="s">
        <v>77</v>
      </c>
      <c r="AU170" s="214" t="s">
        <v>86</v>
      </c>
      <c r="AY170" s="213" t="s">
        <v>136</v>
      </c>
      <c r="BK170" s="215">
        <f>BK171</f>
        <v>0</v>
      </c>
    </row>
    <row r="171" s="2" customFormat="1" ht="16.5" customHeight="1">
      <c r="A171" s="37"/>
      <c r="B171" s="38"/>
      <c r="C171" s="218" t="s">
        <v>270</v>
      </c>
      <c r="D171" s="218" t="s">
        <v>138</v>
      </c>
      <c r="E171" s="219" t="s">
        <v>533</v>
      </c>
      <c r="F171" s="220" t="s">
        <v>534</v>
      </c>
      <c r="G171" s="221" t="s">
        <v>165</v>
      </c>
      <c r="H171" s="222">
        <v>21.795000000000002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43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142</v>
      </c>
      <c r="AT171" s="230" t="s">
        <v>138</v>
      </c>
      <c r="AU171" s="230" t="s">
        <v>88</v>
      </c>
      <c r="AY171" s="16" t="s">
        <v>136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86</v>
      </c>
      <c r="BK171" s="231">
        <f>ROUND(I171*H171,2)</f>
        <v>0</v>
      </c>
      <c r="BL171" s="16" t="s">
        <v>142</v>
      </c>
      <c r="BM171" s="230" t="s">
        <v>535</v>
      </c>
    </row>
    <row r="172" s="12" customFormat="1" ht="25.92" customHeight="1">
      <c r="A172" s="12"/>
      <c r="B172" s="202"/>
      <c r="C172" s="203"/>
      <c r="D172" s="204" t="s">
        <v>77</v>
      </c>
      <c r="E172" s="205" t="s">
        <v>266</v>
      </c>
      <c r="F172" s="205" t="s">
        <v>267</v>
      </c>
      <c r="G172" s="203"/>
      <c r="H172" s="203"/>
      <c r="I172" s="206"/>
      <c r="J172" s="207">
        <f>BK172</f>
        <v>0</v>
      </c>
      <c r="K172" s="203"/>
      <c r="L172" s="208"/>
      <c r="M172" s="209"/>
      <c r="N172" s="210"/>
      <c r="O172" s="210"/>
      <c r="P172" s="211">
        <f>P173+P176+P179</f>
        <v>0</v>
      </c>
      <c r="Q172" s="210"/>
      <c r="R172" s="211">
        <f>R173+R176+R179</f>
        <v>0</v>
      </c>
      <c r="S172" s="210"/>
      <c r="T172" s="212">
        <f>T173+T176+T179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157</v>
      </c>
      <c r="AT172" s="214" t="s">
        <v>77</v>
      </c>
      <c r="AU172" s="214" t="s">
        <v>78</v>
      </c>
      <c r="AY172" s="213" t="s">
        <v>136</v>
      </c>
      <c r="BK172" s="215">
        <f>BK173+BK176+BK179</f>
        <v>0</v>
      </c>
    </row>
    <row r="173" s="12" customFormat="1" ht="22.8" customHeight="1">
      <c r="A173" s="12"/>
      <c r="B173" s="202"/>
      <c r="C173" s="203"/>
      <c r="D173" s="204" t="s">
        <v>77</v>
      </c>
      <c r="E173" s="216" t="s">
        <v>276</v>
      </c>
      <c r="F173" s="216" t="s">
        <v>277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SUM(P174:P175)</f>
        <v>0</v>
      </c>
      <c r="Q173" s="210"/>
      <c r="R173" s="211">
        <f>SUM(R174:R175)</f>
        <v>0</v>
      </c>
      <c r="S173" s="210"/>
      <c r="T173" s="212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157</v>
      </c>
      <c r="AT173" s="214" t="s">
        <v>77</v>
      </c>
      <c r="AU173" s="214" t="s">
        <v>86</v>
      </c>
      <c r="AY173" s="213" t="s">
        <v>136</v>
      </c>
      <c r="BK173" s="215">
        <f>SUM(BK174:BK175)</f>
        <v>0</v>
      </c>
    </row>
    <row r="174" s="2" customFormat="1" ht="16.5" customHeight="1">
      <c r="A174" s="37"/>
      <c r="B174" s="38"/>
      <c r="C174" s="218" t="s">
        <v>278</v>
      </c>
      <c r="D174" s="218" t="s">
        <v>138</v>
      </c>
      <c r="E174" s="219" t="s">
        <v>536</v>
      </c>
      <c r="F174" s="220" t="s">
        <v>277</v>
      </c>
      <c r="G174" s="221" t="s">
        <v>273</v>
      </c>
      <c r="H174" s="222">
        <v>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43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274</v>
      </c>
      <c r="AT174" s="230" t="s">
        <v>138</v>
      </c>
      <c r="AU174" s="230" t="s">
        <v>88</v>
      </c>
      <c r="AY174" s="16" t="s">
        <v>136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86</v>
      </c>
      <c r="BK174" s="231">
        <f>ROUND(I174*H174,2)</f>
        <v>0</v>
      </c>
      <c r="BL174" s="16" t="s">
        <v>274</v>
      </c>
      <c r="BM174" s="230" t="s">
        <v>537</v>
      </c>
    </row>
    <row r="175" s="2" customFormat="1">
      <c r="A175" s="37"/>
      <c r="B175" s="38"/>
      <c r="C175" s="39"/>
      <c r="D175" s="234" t="s">
        <v>231</v>
      </c>
      <c r="E175" s="39"/>
      <c r="F175" s="266" t="s">
        <v>538</v>
      </c>
      <c r="G175" s="39"/>
      <c r="H175" s="39"/>
      <c r="I175" s="267"/>
      <c r="J175" s="39"/>
      <c r="K175" s="39"/>
      <c r="L175" s="43"/>
      <c r="M175" s="268"/>
      <c r="N175" s="269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231</v>
      </c>
      <c r="AU175" s="16" t="s">
        <v>88</v>
      </c>
    </row>
    <row r="176" s="12" customFormat="1" ht="22.8" customHeight="1">
      <c r="A176" s="12"/>
      <c r="B176" s="202"/>
      <c r="C176" s="203"/>
      <c r="D176" s="204" t="s">
        <v>77</v>
      </c>
      <c r="E176" s="216" t="s">
        <v>282</v>
      </c>
      <c r="F176" s="216" t="s">
        <v>283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SUM(P177:P178)</f>
        <v>0</v>
      </c>
      <c r="Q176" s="210"/>
      <c r="R176" s="211">
        <f>SUM(R177:R178)</f>
        <v>0</v>
      </c>
      <c r="S176" s="210"/>
      <c r="T176" s="212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157</v>
      </c>
      <c r="AT176" s="214" t="s">
        <v>77</v>
      </c>
      <c r="AU176" s="214" t="s">
        <v>86</v>
      </c>
      <c r="AY176" s="213" t="s">
        <v>136</v>
      </c>
      <c r="BK176" s="215">
        <f>SUM(BK177:BK178)</f>
        <v>0</v>
      </c>
    </row>
    <row r="177" s="2" customFormat="1" ht="16.5" customHeight="1">
      <c r="A177" s="37"/>
      <c r="B177" s="38"/>
      <c r="C177" s="218" t="s">
        <v>284</v>
      </c>
      <c r="D177" s="218" t="s">
        <v>138</v>
      </c>
      <c r="E177" s="219" t="s">
        <v>539</v>
      </c>
      <c r="F177" s="220" t="s">
        <v>540</v>
      </c>
      <c r="G177" s="221" t="s">
        <v>273</v>
      </c>
      <c r="H177" s="222">
        <v>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43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274</v>
      </c>
      <c r="AT177" s="230" t="s">
        <v>138</v>
      </c>
      <c r="AU177" s="230" t="s">
        <v>88</v>
      </c>
      <c r="AY177" s="16" t="s">
        <v>136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86</v>
      </c>
      <c r="BK177" s="231">
        <f>ROUND(I177*H177,2)</f>
        <v>0</v>
      </c>
      <c r="BL177" s="16" t="s">
        <v>274</v>
      </c>
      <c r="BM177" s="230" t="s">
        <v>541</v>
      </c>
    </row>
    <row r="178" s="2" customFormat="1">
      <c r="A178" s="37"/>
      <c r="B178" s="38"/>
      <c r="C178" s="39"/>
      <c r="D178" s="234" t="s">
        <v>231</v>
      </c>
      <c r="E178" s="39"/>
      <c r="F178" s="266" t="s">
        <v>542</v>
      </c>
      <c r="G178" s="39"/>
      <c r="H178" s="39"/>
      <c r="I178" s="267"/>
      <c r="J178" s="39"/>
      <c r="K178" s="39"/>
      <c r="L178" s="43"/>
      <c r="M178" s="268"/>
      <c r="N178" s="269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231</v>
      </c>
      <c r="AU178" s="16" t="s">
        <v>88</v>
      </c>
    </row>
    <row r="179" s="12" customFormat="1" ht="22.8" customHeight="1">
      <c r="A179" s="12"/>
      <c r="B179" s="202"/>
      <c r="C179" s="203"/>
      <c r="D179" s="204" t="s">
        <v>77</v>
      </c>
      <c r="E179" s="216" t="s">
        <v>543</v>
      </c>
      <c r="F179" s="216" t="s">
        <v>544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P180</f>
        <v>0</v>
      </c>
      <c r="Q179" s="210"/>
      <c r="R179" s="211">
        <f>R180</f>
        <v>0</v>
      </c>
      <c r="S179" s="210"/>
      <c r="T179" s="212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157</v>
      </c>
      <c r="AT179" s="214" t="s">
        <v>77</v>
      </c>
      <c r="AU179" s="214" t="s">
        <v>86</v>
      </c>
      <c r="AY179" s="213" t="s">
        <v>136</v>
      </c>
      <c r="BK179" s="215">
        <f>BK180</f>
        <v>0</v>
      </c>
    </row>
    <row r="180" s="2" customFormat="1" ht="21.75" customHeight="1">
      <c r="A180" s="37"/>
      <c r="B180" s="38"/>
      <c r="C180" s="218" t="s">
        <v>288</v>
      </c>
      <c r="D180" s="218" t="s">
        <v>138</v>
      </c>
      <c r="E180" s="219" t="s">
        <v>545</v>
      </c>
      <c r="F180" s="220" t="s">
        <v>546</v>
      </c>
      <c r="G180" s="221" t="s">
        <v>273</v>
      </c>
      <c r="H180" s="222">
        <v>1</v>
      </c>
      <c r="I180" s="223"/>
      <c r="J180" s="224">
        <f>ROUND(I180*H180,2)</f>
        <v>0</v>
      </c>
      <c r="K180" s="225"/>
      <c r="L180" s="43"/>
      <c r="M180" s="270" t="s">
        <v>1</v>
      </c>
      <c r="N180" s="271" t="s">
        <v>43</v>
      </c>
      <c r="O180" s="272"/>
      <c r="P180" s="273">
        <f>O180*H180</f>
        <v>0</v>
      </c>
      <c r="Q180" s="273">
        <v>0</v>
      </c>
      <c r="R180" s="273">
        <f>Q180*H180</f>
        <v>0</v>
      </c>
      <c r="S180" s="273">
        <v>0</v>
      </c>
      <c r="T180" s="27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274</v>
      </c>
      <c r="AT180" s="230" t="s">
        <v>138</v>
      </c>
      <c r="AU180" s="230" t="s">
        <v>88</v>
      </c>
      <c r="AY180" s="16" t="s">
        <v>136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86</v>
      </c>
      <c r="BK180" s="231">
        <f>ROUND(I180*H180,2)</f>
        <v>0</v>
      </c>
      <c r="BL180" s="16" t="s">
        <v>274</v>
      </c>
      <c r="BM180" s="230" t="s">
        <v>547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UKezEF/ViXgYTXLEKf9s/KAc94BTqnCmGo8NNWf3eD8v6cqgUUidc24kkDvHgcD2gfM8TuyT746Jm2JJd7evVA==" hashValue="ourY510vfZpJ0tqCoCMeZPHTgxQLqn1xtfkvI8yxF+m3ewg+3OarCFOHKTHvHdhM7p+Gvl4ZkkHqhDDnqCsQvA==" algorithmName="SHA-512" password="CC35"/>
  <autoFilter ref="C124:K18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2021-04-13T11:54:44Z</dcterms:created>
  <dcterms:modified xsi:type="dcterms:W3CDTF">2021-04-13T11:54:50Z</dcterms:modified>
</cp:coreProperties>
</file>